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0" windowWidth="20490" windowHeight="7665" activeTab="2"/>
  </bookViews>
  <sheets>
    <sheet name="Concentrado 2011-2018" sheetId="10" r:id="rId1"/>
    <sheet name="CONCENTRADOR MATU " sheetId="9" r:id="rId2"/>
    <sheet name="Concentrado 2011-2018 VESP" sheetId="13" r:id="rId3"/>
    <sheet name="CONCENTRADOR  VESP" sheetId="14" r:id="rId4"/>
  </sheets>
  <calcPr calcId="145621"/>
</workbook>
</file>

<file path=xl/calcChain.xml><?xml version="1.0" encoding="utf-8"?>
<calcChain xmlns="http://schemas.openxmlformats.org/spreadsheetml/2006/main">
  <c r="T66" i="13" l="1"/>
  <c r="S66" i="13"/>
  <c r="R66" i="13"/>
  <c r="Q66" i="13"/>
  <c r="L67" i="13"/>
  <c r="P66" i="13"/>
  <c r="L68" i="13"/>
  <c r="AF67" i="13"/>
  <c r="AE67" i="13"/>
  <c r="AD67" i="13"/>
  <c r="AC67" i="13"/>
  <c r="AA67" i="13"/>
  <c r="Z67" i="13"/>
  <c r="Y67" i="13"/>
  <c r="P67" i="13"/>
  <c r="N67" i="13"/>
  <c r="R67" i="13" s="1"/>
  <c r="G67" i="13"/>
  <c r="F67" i="13"/>
  <c r="E67" i="13"/>
  <c r="H68" i="13" s="1"/>
  <c r="D67" i="13"/>
  <c r="T67" i="13" s="1"/>
  <c r="C67" i="13"/>
  <c r="W67" i="13" s="1"/>
  <c r="B67" i="13"/>
  <c r="V67" i="13" s="1"/>
  <c r="A67" i="13"/>
  <c r="D68" i="13" s="1"/>
  <c r="AJ66" i="13"/>
  <c r="AB66" i="13"/>
  <c r="AB67" i="13" s="1"/>
  <c r="W66" i="13"/>
  <c r="V66" i="13"/>
  <c r="U66" i="13"/>
  <c r="O66" i="13"/>
  <c r="O68" i="13" s="1"/>
  <c r="N66" i="13"/>
  <c r="N68" i="13" s="1"/>
  <c r="M66" i="13"/>
  <c r="M68" i="13" s="1"/>
  <c r="L66" i="13"/>
  <c r="X66" i="13" s="1"/>
  <c r="H66" i="13"/>
  <c r="AE87" i="10"/>
  <c r="AI87" i="10" s="1"/>
  <c r="AD87" i="10"/>
  <c r="AH87" i="10" s="1"/>
  <c r="AC87" i="10"/>
  <c r="AG87" i="10" s="1"/>
  <c r="AA87" i="10"/>
  <c r="Z87" i="10"/>
  <c r="Y87" i="10"/>
  <c r="AB88" i="10" s="1"/>
  <c r="U87" i="10"/>
  <c r="K87" i="10"/>
  <c r="W87" i="10" s="1"/>
  <c r="J87" i="10"/>
  <c r="I87" i="10"/>
  <c r="G87" i="10"/>
  <c r="S87" i="10" s="1"/>
  <c r="F87" i="10"/>
  <c r="E87" i="10"/>
  <c r="H88" i="10" s="1"/>
  <c r="C87" i="10"/>
  <c r="B87" i="10"/>
  <c r="A87" i="10"/>
  <c r="AF86" i="10"/>
  <c r="AB86" i="10"/>
  <c r="AB87" i="10" s="1"/>
  <c r="W86" i="10"/>
  <c r="V86" i="10"/>
  <c r="U86" i="10"/>
  <c r="O86" i="10"/>
  <c r="O88" i="10" s="1"/>
  <c r="N86" i="10"/>
  <c r="N88" i="10" s="1"/>
  <c r="M86" i="10"/>
  <c r="M88" i="10" s="1"/>
  <c r="L86" i="10"/>
  <c r="L87" i="10" s="1"/>
  <c r="H86" i="10"/>
  <c r="H87" i="10" s="1"/>
  <c r="D86" i="10"/>
  <c r="D87" i="10" s="1"/>
  <c r="X67" i="13" l="1"/>
  <c r="AB68" i="13"/>
  <c r="AJ67" i="13"/>
  <c r="AH67" i="13"/>
  <c r="X68" i="13"/>
  <c r="AH66" i="13"/>
  <c r="H67" i="13"/>
  <c r="M67" i="13"/>
  <c r="AG67" i="13" s="1"/>
  <c r="O67" i="13"/>
  <c r="S67" i="13" s="1"/>
  <c r="U67" i="13"/>
  <c r="AF68" i="13"/>
  <c r="AG66" i="13"/>
  <c r="AI66" i="13"/>
  <c r="V87" i="10"/>
  <c r="Q87" i="10"/>
  <c r="D88" i="10"/>
  <c r="T88" i="10" s="1"/>
  <c r="R87" i="10"/>
  <c r="L88" i="10"/>
  <c r="X87" i="10"/>
  <c r="X88" i="10"/>
  <c r="R86" i="10"/>
  <c r="Q86" i="10"/>
  <c r="S86" i="10"/>
  <c r="AG86" i="10"/>
  <c r="AI86" i="10"/>
  <c r="AF87" i="10"/>
  <c r="AF88" i="10"/>
  <c r="AJ88" i="10" s="1"/>
  <c r="P86" i="10"/>
  <c r="AJ86" i="10" s="1"/>
  <c r="X86" i="10"/>
  <c r="AH86" i="10"/>
  <c r="P68" i="13" l="1"/>
  <c r="T68" i="13" s="1"/>
  <c r="Q67" i="13"/>
  <c r="AI67" i="13"/>
  <c r="P87" i="10"/>
  <c r="T87" i="10" s="1"/>
  <c r="T86" i="10"/>
  <c r="AJ87" i="10"/>
  <c r="AJ68" i="13" l="1"/>
  <c r="AF52" i="13" l="1"/>
  <c r="T51" i="13"/>
  <c r="T50" i="13"/>
  <c r="H50" i="13"/>
  <c r="L51" i="13" l="1"/>
  <c r="B59" i="13" l="1"/>
  <c r="N59" i="13" s="1"/>
  <c r="R59" i="13" s="1"/>
  <c r="AE59" i="13"/>
  <c r="AD59" i="13"/>
  <c r="AC59" i="13"/>
  <c r="AF60" i="13" s="1"/>
  <c r="AA59" i="13"/>
  <c r="Z59" i="13"/>
  <c r="Y59" i="13"/>
  <c r="V59" i="13"/>
  <c r="K59" i="13"/>
  <c r="W59" i="13" s="1"/>
  <c r="I59" i="13"/>
  <c r="L60" i="13" s="1"/>
  <c r="G59" i="13"/>
  <c r="F59" i="13"/>
  <c r="E59" i="13"/>
  <c r="H60" i="13" s="1"/>
  <c r="C59" i="13"/>
  <c r="O59" i="13" s="1"/>
  <c r="S59" i="13" s="1"/>
  <c r="A59" i="13"/>
  <c r="D60" i="13" s="1"/>
  <c r="AF58" i="13"/>
  <c r="AF59" i="13" s="1"/>
  <c r="AB58" i="13"/>
  <c r="AB59" i="13" s="1"/>
  <c r="W58" i="13"/>
  <c r="V58" i="13"/>
  <c r="U58" i="13"/>
  <c r="O58" i="13"/>
  <c r="O60" i="13" s="1"/>
  <c r="N58" i="13"/>
  <c r="N60" i="13" s="1"/>
  <c r="M58" i="13"/>
  <c r="L58" i="13"/>
  <c r="L59" i="13" s="1"/>
  <c r="H58" i="13"/>
  <c r="H59" i="13" s="1"/>
  <c r="D58" i="13"/>
  <c r="D59" i="13" s="1"/>
  <c r="AB60" i="13" l="1"/>
  <c r="P58" i="13"/>
  <c r="X58" i="13"/>
  <c r="AH59" i="13"/>
  <c r="X60" i="13"/>
  <c r="X59" i="13"/>
  <c r="AI59" i="13"/>
  <c r="T58" i="13"/>
  <c r="P59" i="13"/>
  <c r="T59" i="13" s="1"/>
  <c r="AJ58" i="13"/>
  <c r="AJ59" i="13"/>
  <c r="Q58" i="13"/>
  <c r="S58" i="13"/>
  <c r="AG58" i="13"/>
  <c r="AI58" i="13"/>
  <c r="M60" i="13"/>
  <c r="R58" i="13"/>
  <c r="AH58" i="13"/>
  <c r="M59" i="13"/>
  <c r="U59" i="13"/>
  <c r="AG59" i="13"/>
  <c r="AE95" i="10"/>
  <c r="AI95" i="10" s="1"/>
  <c r="AD95" i="10"/>
  <c r="AH95" i="10" s="1"/>
  <c r="AC95" i="10"/>
  <c r="AA95" i="10"/>
  <c r="Z95" i="10"/>
  <c r="Y95" i="10"/>
  <c r="K95" i="10"/>
  <c r="J95" i="10"/>
  <c r="I95" i="10"/>
  <c r="G95" i="10"/>
  <c r="F95" i="10"/>
  <c r="E95" i="10"/>
  <c r="H96" i="10" s="1"/>
  <c r="C95" i="10"/>
  <c r="B95" i="10"/>
  <c r="R95" i="10" s="1"/>
  <c r="A95" i="10"/>
  <c r="AF94" i="10"/>
  <c r="AF95" i="10" s="1"/>
  <c r="AB94" i="10"/>
  <c r="AB95" i="10" s="1"/>
  <c r="W94" i="10"/>
  <c r="V94" i="10"/>
  <c r="U94" i="10"/>
  <c r="O94" i="10"/>
  <c r="O96" i="10" s="1"/>
  <c r="N94" i="10"/>
  <c r="N96" i="10" s="1"/>
  <c r="M94" i="10"/>
  <c r="M96" i="10" s="1"/>
  <c r="L94" i="10"/>
  <c r="L95" i="10" s="1"/>
  <c r="H94" i="10"/>
  <c r="H95" i="10" s="1"/>
  <c r="D94" i="10"/>
  <c r="D95" i="10" s="1"/>
  <c r="D96" i="10" l="1"/>
  <c r="L96" i="10"/>
  <c r="Q59" i="13"/>
  <c r="AF96" i="10"/>
  <c r="AJ96" i="10" s="1"/>
  <c r="AB96" i="10"/>
  <c r="W95" i="10"/>
  <c r="S95" i="10"/>
  <c r="V95" i="10"/>
  <c r="T96" i="10"/>
  <c r="X95" i="10"/>
  <c r="X96" i="10"/>
  <c r="Q94" i="10"/>
  <c r="S94" i="10"/>
  <c r="AG94" i="10"/>
  <c r="AI94" i="10"/>
  <c r="P94" i="10"/>
  <c r="AJ94" i="10" s="1"/>
  <c r="R94" i="10"/>
  <c r="X94" i="10"/>
  <c r="AH94" i="10"/>
  <c r="Q95" i="10"/>
  <c r="U95" i="10"/>
  <c r="AG95" i="10"/>
  <c r="T60" i="13" l="1"/>
  <c r="AJ60" i="13"/>
  <c r="T94" i="10"/>
  <c r="P95" i="10"/>
  <c r="T95" i="10" l="1"/>
  <c r="AJ95" i="10"/>
  <c r="AE79" i="10" l="1"/>
  <c r="AD79" i="10"/>
  <c r="AC79" i="10"/>
  <c r="AA79" i="10"/>
  <c r="Z79" i="10"/>
  <c r="Y79" i="10"/>
  <c r="K79" i="10"/>
  <c r="J79" i="10"/>
  <c r="I79" i="10"/>
  <c r="L80" i="10" s="1"/>
  <c r="G79" i="10"/>
  <c r="F79" i="10"/>
  <c r="E79" i="10"/>
  <c r="C79" i="10"/>
  <c r="B79" i="10"/>
  <c r="AF78" i="10"/>
  <c r="AF79" i="10" s="1"/>
  <c r="AB78" i="10"/>
  <c r="AB79" i="10" s="1"/>
  <c r="W78" i="10"/>
  <c r="V78" i="10"/>
  <c r="U78" i="10"/>
  <c r="O78" i="10"/>
  <c r="O80" i="10" s="1"/>
  <c r="N78" i="10"/>
  <c r="AH78" i="10" s="1"/>
  <c r="M78" i="10"/>
  <c r="M80" i="10" s="1"/>
  <c r="L78" i="10"/>
  <c r="L79" i="10" s="1"/>
  <c r="H78" i="10"/>
  <c r="H79" i="10" s="1"/>
  <c r="D78" i="10"/>
  <c r="D79" i="10" s="1"/>
  <c r="AE51" i="13"/>
  <c r="AD51" i="13"/>
  <c r="AC51" i="13"/>
  <c r="AA51" i="13"/>
  <c r="Z51" i="13"/>
  <c r="Y51" i="13"/>
  <c r="L52" i="13"/>
  <c r="G51" i="13"/>
  <c r="F51" i="13"/>
  <c r="E51" i="13"/>
  <c r="C51" i="13"/>
  <c r="O51" i="13" s="1"/>
  <c r="S51" i="13" s="1"/>
  <c r="B51" i="13"/>
  <c r="A51" i="13"/>
  <c r="AF51" i="13"/>
  <c r="AB50" i="13"/>
  <c r="AB51" i="13" s="1"/>
  <c r="W50" i="13"/>
  <c r="V50" i="13"/>
  <c r="U50" i="13"/>
  <c r="O50" i="13"/>
  <c r="O52" i="13" s="1"/>
  <c r="N50" i="13"/>
  <c r="AH50" i="13" s="1"/>
  <c r="M50" i="13"/>
  <c r="M52" i="13" s="1"/>
  <c r="L50" i="13"/>
  <c r="H51" i="13"/>
  <c r="D51" i="13"/>
  <c r="W79" i="10" l="1"/>
  <c r="R78" i="10"/>
  <c r="N79" i="10"/>
  <c r="R79" i="10" s="1"/>
  <c r="H80" i="10"/>
  <c r="AB80" i="10"/>
  <c r="S78" i="10"/>
  <c r="D52" i="13"/>
  <c r="Q78" i="10"/>
  <c r="N51" i="13"/>
  <c r="R51" i="13" s="1"/>
  <c r="Q50" i="13"/>
  <c r="AB52" i="13"/>
  <c r="H52" i="13"/>
  <c r="W51" i="13"/>
  <c r="V51" i="13"/>
  <c r="X51" i="13"/>
  <c r="AF80" i="10"/>
  <c r="O79" i="10"/>
  <c r="S79" i="10" s="1"/>
  <c r="V79" i="10"/>
  <c r="N80" i="10"/>
  <c r="D80" i="10"/>
  <c r="X80" i="10" s="1"/>
  <c r="AI79" i="10"/>
  <c r="X79" i="10"/>
  <c r="AH79" i="10"/>
  <c r="AG78" i="10"/>
  <c r="AI78" i="10"/>
  <c r="M79" i="10"/>
  <c r="AG79" i="10" s="1"/>
  <c r="U79" i="10"/>
  <c r="P78" i="10"/>
  <c r="AJ78" i="10" s="1"/>
  <c r="X78" i="10"/>
  <c r="X52" i="13"/>
  <c r="AI51" i="13"/>
  <c r="S50" i="13"/>
  <c r="AG50" i="13"/>
  <c r="AI50" i="13"/>
  <c r="M51" i="13"/>
  <c r="AG51" i="13" s="1"/>
  <c r="U51" i="13"/>
  <c r="N52" i="13"/>
  <c r="R50" i="13"/>
  <c r="X50" i="13"/>
  <c r="M42" i="13"/>
  <c r="AG42" i="13" s="1"/>
  <c r="AE43" i="13"/>
  <c r="AD43" i="13"/>
  <c r="AC43" i="13"/>
  <c r="AA43" i="13"/>
  <c r="Z43" i="13"/>
  <c r="Y43" i="13"/>
  <c r="K43" i="13"/>
  <c r="W43" i="13" s="1"/>
  <c r="J43" i="13"/>
  <c r="V43" i="13" s="1"/>
  <c r="I43" i="13"/>
  <c r="U43" i="13" s="1"/>
  <c r="H43" i="13"/>
  <c r="G43" i="13"/>
  <c r="F43" i="13"/>
  <c r="E43" i="13"/>
  <c r="D43" i="13"/>
  <c r="C43" i="13"/>
  <c r="O43" i="13" s="1"/>
  <c r="S43" i="13" s="1"/>
  <c r="B43" i="13"/>
  <c r="N43" i="13" s="1"/>
  <c r="R43" i="13" s="1"/>
  <c r="A43" i="13"/>
  <c r="M43" i="13" s="1"/>
  <c r="Q43" i="13" s="1"/>
  <c r="AF42" i="13"/>
  <c r="AF43" i="13" s="1"/>
  <c r="AB42" i="13"/>
  <c r="AB43" i="13" s="1"/>
  <c r="W42" i="13"/>
  <c r="V42" i="13"/>
  <c r="U42" i="13"/>
  <c r="O42" i="13"/>
  <c r="AI42" i="13" s="1"/>
  <c r="N42" i="13"/>
  <c r="AH42" i="13" s="1"/>
  <c r="L42" i="13"/>
  <c r="X42" i="13" s="1"/>
  <c r="AH51" i="13" l="1"/>
  <c r="P79" i="10"/>
  <c r="T78" i="10"/>
  <c r="Q79" i="10"/>
  <c r="P51" i="13"/>
  <c r="P52" i="13"/>
  <c r="Q51" i="13"/>
  <c r="AJ50" i="13"/>
  <c r="AI43" i="13"/>
  <c r="R42" i="13"/>
  <c r="AG43" i="13"/>
  <c r="Q42" i="13"/>
  <c r="L43" i="13"/>
  <c r="X43" i="13" s="1"/>
  <c r="AH43" i="13"/>
  <c r="P42" i="13"/>
  <c r="AJ42" i="13" s="1"/>
  <c r="S42" i="13"/>
  <c r="D8" i="10"/>
  <c r="H8" i="10"/>
  <c r="L8" i="10"/>
  <c r="M8" i="10"/>
  <c r="N8" i="10"/>
  <c r="N10" i="10" s="1"/>
  <c r="O8" i="10"/>
  <c r="P8" i="10"/>
  <c r="Q8" i="10"/>
  <c r="R8" i="10"/>
  <c r="S8" i="10"/>
  <c r="T8" i="10"/>
  <c r="U8" i="10"/>
  <c r="V8" i="10"/>
  <c r="W8" i="10"/>
  <c r="X8" i="10"/>
  <c r="AB8" i="10"/>
  <c r="AF8" i="10"/>
  <c r="AG8" i="10"/>
  <c r="AH8" i="10"/>
  <c r="AI8" i="10"/>
  <c r="AJ8" i="10"/>
  <c r="A9" i="10"/>
  <c r="B9" i="10"/>
  <c r="D10" i="10" s="1"/>
  <c r="C9" i="10"/>
  <c r="D9" i="10"/>
  <c r="E9" i="10"/>
  <c r="F9" i="10"/>
  <c r="H10" i="10" s="1"/>
  <c r="G9" i="10"/>
  <c r="H9" i="10"/>
  <c r="I9" i="10"/>
  <c r="J9" i="10"/>
  <c r="L10" i="10" s="1"/>
  <c r="X10" i="10" s="1"/>
  <c r="K9" i="10"/>
  <c r="L9" i="10"/>
  <c r="M9" i="10"/>
  <c r="N9" i="10"/>
  <c r="P10" i="10" s="1"/>
  <c r="O9" i="10"/>
  <c r="P9" i="10"/>
  <c r="Q9" i="10"/>
  <c r="R9" i="10"/>
  <c r="S9" i="10"/>
  <c r="T9" i="10"/>
  <c r="U9" i="10"/>
  <c r="V9" i="10"/>
  <c r="W9" i="10"/>
  <c r="X9" i="10"/>
  <c r="Y9" i="10"/>
  <c r="Z9" i="10"/>
  <c r="AA9" i="10"/>
  <c r="AB9" i="10"/>
  <c r="AC9" i="10"/>
  <c r="AD9" i="10"/>
  <c r="AF10" i="10" s="1"/>
  <c r="AJ10" i="10" s="1"/>
  <c r="AE9" i="10"/>
  <c r="AF9" i="10"/>
  <c r="AG9" i="10"/>
  <c r="AH9" i="10"/>
  <c r="AI9" i="10"/>
  <c r="AJ9" i="10"/>
  <c r="M10" i="10"/>
  <c r="O10" i="10"/>
  <c r="AB10" i="10"/>
  <c r="C14" i="10"/>
  <c r="D14" i="10"/>
  <c r="H14" i="10"/>
  <c r="L14" i="10"/>
  <c r="M14" i="10"/>
  <c r="N14" i="10"/>
  <c r="N16" i="10" s="1"/>
  <c r="O14" i="10"/>
  <c r="P14" i="10"/>
  <c r="Q14" i="10"/>
  <c r="R14" i="10"/>
  <c r="S14" i="10"/>
  <c r="T14" i="10"/>
  <c r="U14" i="10"/>
  <c r="V14" i="10"/>
  <c r="W14" i="10"/>
  <c r="X14" i="10"/>
  <c r="AB14" i="10"/>
  <c r="AF14" i="10"/>
  <c r="AG14" i="10"/>
  <c r="AH14" i="10"/>
  <c r="AI14" i="10"/>
  <c r="AJ14" i="10"/>
  <c r="A15" i="10"/>
  <c r="B15" i="10"/>
  <c r="D16" i="10" s="1"/>
  <c r="C15" i="10"/>
  <c r="D15" i="10"/>
  <c r="E15" i="10"/>
  <c r="F15" i="10"/>
  <c r="H16" i="10" s="1"/>
  <c r="G15" i="10"/>
  <c r="H15" i="10"/>
  <c r="I15" i="10"/>
  <c r="J15" i="10"/>
  <c r="L16" i="10" s="1"/>
  <c r="X16" i="10" s="1"/>
  <c r="K15" i="10"/>
  <c r="L15" i="10"/>
  <c r="M15" i="10"/>
  <c r="N15" i="10"/>
  <c r="P16" i="10" s="1"/>
  <c r="O15" i="10"/>
  <c r="P15" i="10"/>
  <c r="Q15" i="10"/>
  <c r="R15" i="10"/>
  <c r="S15" i="10"/>
  <c r="T15" i="10"/>
  <c r="U15" i="10"/>
  <c r="V15" i="10"/>
  <c r="W15" i="10"/>
  <c r="X15" i="10"/>
  <c r="Y15" i="10"/>
  <c r="Z15" i="10"/>
  <c r="AA15" i="10"/>
  <c r="AB15" i="10"/>
  <c r="AC15" i="10"/>
  <c r="AD15" i="10"/>
  <c r="AF16" i="10" s="1"/>
  <c r="AJ16" i="10" s="1"/>
  <c r="AE15" i="10"/>
  <c r="AF15" i="10"/>
  <c r="AG15" i="10"/>
  <c r="AH15" i="10"/>
  <c r="AI15" i="10"/>
  <c r="AJ15" i="10"/>
  <c r="M16" i="10"/>
  <c r="O16" i="10"/>
  <c r="AB16" i="10"/>
  <c r="D22" i="10"/>
  <c r="H22" i="10"/>
  <c r="H23" i="10" s="1"/>
  <c r="L22" i="10"/>
  <c r="P22" i="10"/>
  <c r="AJ22" i="10" s="1"/>
  <c r="W22" i="10"/>
  <c r="AB22" i="10"/>
  <c r="AB23" i="10" s="1"/>
  <c r="AF22" i="10"/>
  <c r="AG22" i="10"/>
  <c r="AH22" i="10"/>
  <c r="AI22" i="10"/>
  <c r="A23" i="10"/>
  <c r="B23" i="10"/>
  <c r="N23" i="10" s="1"/>
  <c r="C23" i="10"/>
  <c r="D23" i="10"/>
  <c r="X23" i="10" s="1"/>
  <c r="E23" i="10"/>
  <c r="F23" i="10"/>
  <c r="G23" i="10"/>
  <c r="I23" i="10"/>
  <c r="L24" i="10" s="1"/>
  <c r="X24" i="10" s="1"/>
  <c r="J23" i="10"/>
  <c r="K23" i="10"/>
  <c r="L23" i="10"/>
  <c r="M23" i="10"/>
  <c r="Q23" i="10" s="1"/>
  <c r="O23" i="10"/>
  <c r="S23" i="10" s="1"/>
  <c r="U23" i="10"/>
  <c r="W23" i="10"/>
  <c r="Y23" i="10"/>
  <c r="Z23" i="10"/>
  <c r="AA23" i="10"/>
  <c r="AC23" i="10"/>
  <c r="AD23" i="10"/>
  <c r="AF24" i="10" s="1"/>
  <c r="AE23" i="10"/>
  <c r="AF23" i="10"/>
  <c r="D24" i="10"/>
  <c r="M24" i="10"/>
  <c r="N24" i="10"/>
  <c r="O24" i="10"/>
  <c r="D28" i="10"/>
  <c r="H28" i="10"/>
  <c r="L28" i="10"/>
  <c r="M28" i="10"/>
  <c r="N28" i="10"/>
  <c r="N30" i="10" s="1"/>
  <c r="O28" i="10"/>
  <c r="P28" i="10"/>
  <c r="Q28" i="10"/>
  <c r="R28" i="10"/>
  <c r="S28" i="10"/>
  <c r="T28" i="10"/>
  <c r="U28" i="10"/>
  <c r="V28" i="10"/>
  <c r="W28" i="10"/>
  <c r="X28" i="10"/>
  <c r="AB28" i="10"/>
  <c r="AF28" i="10"/>
  <c r="AG28" i="10"/>
  <c r="AH28" i="10"/>
  <c r="AI28" i="10"/>
  <c r="AJ28" i="10"/>
  <c r="A29" i="10"/>
  <c r="B29" i="10"/>
  <c r="D30" i="10" s="1"/>
  <c r="C29" i="10"/>
  <c r="D29" i="10"/>
  <c r="E29" i="10"/>
  <c r="F29" i="10"/>
  <c r="H30" i="10" s="1"/>
  <c r="G29" i="10"/>
  <c r="H29" i="10"/>
  <c r="I29" i="10"/>
  <c r="J29" i="10"/>
  <c r="L30" i="10" s="1"/>
  <c r="X30" i="10" s="1"/>
  <c r="K29" i="10"/>
  <c r="L29" i="10"/>
  <c r="M29" i="10"/>
  <c r="N29" i="10"/>
  <c r="P30" i="10" s="1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F30" i="10" s="1"/>
  <c r="AJ30" i="10" s="1"/>
  <c r="AE29" i="10"/>
  <c r="AF29" i="10"/>
  <c r="AG29" i="10"/>
  <c r="AH29" i="10"/>
  <c r="AI29" i="10"/>
  <c r="AJ29" i="10"/>
  <c r="M30" i="10"/>
  <c r="O30" i="10"/>
  <c r="AB30" i="10"/>
  <c r="D36" i="10"/>
  <c r="H36" i="10"/>
  <c r="H37" i="10" s="1"/>
  <c r="L36" i="10"/>
  <c r="P36" i="10"/>
  <c r="AJ36" i="10" s="1"/>
  <c r="W36" i="10"/>
  <c r="AB36" i="10"/>
  <c r="AB37" i="10" s="1"/>
  <c r="AF36" i="10"/>
  <c r="AG36" i="10"/>
  <c r="AH36" i="10"/>
  <c r="AI36" i="10"/>
  <c r="A37" i="10"/>
  <c r="B37" i="10"/>
  <c r="N37" i="10" s="1"/>
  <c r="C37" i="10"/>
  <c r="D37" i="10"/>
  <c r="X37" i="10" s="1"/>
  <c r="E37" i="10"/>
  <c r="F37" i="10"/>
  <c r="G37" i="10"/>
  <c r="I37" i="10"/>
  <c r="L38" i="10" s="1"/>
  <c r="X38" i="10" s="1"/>
  <c r="J37" i="10"/>
  <c r="K37" i="10"/>
  <c r="L37" i="10"/>
  <c r="M37" i="10"/>
  <c r="Q37" i="10" s="1"/>
  <c r="O37" i="10"/>
  <c r="S37" i="10" s="1"/>
  <c r="U37" i="10"/>
  <c r="W37" i="10"/>
  <c r="Y37" i="10"/>
  <c r="Z37" i="10"/>
  <c r="AA37" i="10"/>
  <c r="AC37" i="10"/>
  <c r="AD37" i="10"/>
  <c r="AF38" i="10" s="1"/>
  <c r="AE37" i="10"/>
  <c r="AF37" i="10"/>
  <c r="D38" i="10"/>
  <c r="M38" i="10"/>
  <c r="N38" i="10"/>
  <c r="O38" i="10"/>
  <c r="H42" i="10"/>
  <c r="T42" i="10" s="1"/>
  <c r="P42" i="10"/>
  <c r="Q42" i="10"/>
  <c r="R42" i="10"/>
  <c r="S42" i="10"/>
  <c r="U42" i="10"/>
  <c r="V42" i="10"/>
  <c r="W42" i="10"/>
  <c r="X42" i="10"/>
  <c r="AB42" i="10"/>
  <c r="AF42" i="10"/>
  <c r="AF43" i="10" s="1"/>
  <c r="AJ43" i="10" s="1"/>
  <c r="AG42" i="10"/>
  <c r="AH42" i="10"/>
  <c r="AI42" i="10"/>
  <c r="AJ42" i="10"/>
  <c r="A43" i="10"/>
  <c r="B43" i="10"/>
  <c r="N43" i="10" s="1"/>
  <c r="C43" i="10"/>
  <c r="D43" i="10"/>
  <c r="E43" i="10"/>
  <c r="F43" i="10"/>
  <c r="G43" i="10"/>
  <c r="I43" i="10"/>
  <c r="U43" i="10" s="1"/>
  <c r="J43" i="10"/>
  <c r="K43" i="10"/>
  <c r="W43" i="10" s="1"/>
  <c r="L43" i="10"/>
  <c r="M43" i="10"/>
  <c r="P44" i="10" s="1"/>
  <c r="O43" i="10"/>
  <c r="P43" i="10"/>
  <c r="Q43" i="10"/>
  <c r="S43" i="10"/>
  <c r="V43" i="10"/>
  <c r="X43" i="10"/>
  <c r="Y43" i="10"/>
  <c r="Z43" i="10"/>
  <c r="AA43" i="10"/>
  <c r="AC43" i="10"/>
  <c r="AF44" i="10" s="1"/>
  <c r="AJ44" i="10" s="1"/>
  <c r="AD43" i="10"/>
  <c r="AE43" i="10"/>
  <c r="AG43" i="10"/>
  <c r="AI43" i="10"/>
  <c r="D44" i="10"/>
  <c r="M44" i="10"/>
  <c r="N44" i="10"/>
  <c r="O44" i="10"/>
  <c r="AJ38" i="10" l="1"/>
  <c r="R37" i="10"/>
  <c r="AH37" i="10"/>
  <c r="R23" i="10"/>
  <c r="AH23" i="10"/>
  <c r="R43" i="10"/>
  <c r="AH43" i="10"/>
  <c r="AB38" i="10"/>
  <c r="T30" i="10"/>
  <c r="AB24" i="10"/>
  <c r="T16" i="10"/>
  <c r="T10" i="10"/>
  <c r="L44" i="10"/>
  <c r="X44" i="10" s="1"/>
  <c r="AB43" i="10"/>
  <c r="H44" i="10"/>
  <c r="T44" i="10" s="1"/>
  <c r="P38" i="10"/>
  <c r="AI37" i="10"/>
  <c r="AG37" i="10"/>
  <c r="V37" i="10"/>
  <c r="H38" i="10"/>
  <c r="P24" i="10"/>
  <c r="AI23" i="10"/>
  <c r="AG23" i="10"/>
  <c r="V23" i="10"/>
  <c r="H24" i="10"/>
  <c r="T80" i="10"/>
  <c r="AJ80" i="10"/>
  <c r="T79" i="10"/>
  <c r="AJ79" i="10"/>
  <c r="T52" i="13"/>
  <c r="AJ52" i="13"/>
  <c r="AJ51" i="13"/>
  <c r="T42" i="13"/>
  <c r="P43" i="13"/>
  <c r="AB44" i="10"/>
  <c r="H43" i="10"/>
  <c r="T43" i="10" s="1"/>
  <c r="P37" i="10"/>
  <c r="P23" i="10"/>
  <c r="T24" i="10" l="1"/>
  <c r="T38" i="10"/>
  <c r="AJ24" i="10"/>
  <c r="T43" i="13"/>
  <c r="AJ43" i="13"/>
  <c r="T23" i="10"/>
  <c r="AJ23" i="10"/>
  <c r="T37" i="10"/>
  <c r="AJ37" i="10"/>
  <c r="AA71" i="10"/>
  <c r="Z71" i="10"/>
  <c r="Y71" i="10"/>
  <c r="AF70" i="10"/>
  <c r="AB70" i="10"/>
  <c r="AB71" i="10" s="1"/>
  <c r="W70" i="10"/>
  <c r="V70" i="10"/>
  <c r="U70" i="10"/>
  <c r="O70" i="10"/>
  <c r="AI70" i="10" s="1"/>
  <c r="N70" i="10"/>
  <c r="AH70" i="10" s="1"/>
  <c r="M70" i="10"/>
  <c r="L70" i="10"/>
  <c r="W64" i="10"/>
  <c r="V64" i="10"/>
  <c r="U64" i="10"/>
  <c r="AB72" i="10" l="1"/>
  <c r="P70" i="10"/>
  <c r="Q70" i="10"/>
  <c r="S70" i="10"/>
  <c r="AG70" i="10"/>
  <c r="R70" i="10"/>
  <c r="O64" i="10"/>
  <c r="S64" i="10" s="1"/>
  <c r="N64" i="10"/>
  <c r="R64" i="10" s="1"/>
  <c r="M64" i="10"/>
  <c r="Q64" i="10" s="1"/>
  <c r="L64" i="10"/>
  <c r="D70" i="10"/>
  <c r="X70" i="10" s="1"/>
  <c r="AJ70" i="10" l="1"/>
  <c r="AB44" i="13"/>
  <c r="H44" i="13"/>
  <c r="D44" i="13"/>
  <c r="O44" i="13"/>
  <c r="M44" i="13"/>
  <c r="H42" i="13"/>
  <c r="D42" i="13"/>
  <c r="AE37" i="13"/>
  <c r="AD37" i="13"/>
  <c r="AC37" i="13"/>
  <c r="AF38" i="13" s="1"/>
  <c r="AA37" i="13"/>
  <c r="Z37" i="13"/>
  <c r="Y37" i="13"/>
  <c r="K37" i="13"/>
  <c r="J37" i="13"/>
  <c r="V37" i="13" s="1"/>
  <c r="I37" i="13"/>
  <c r="H37" i="13"/>
  <c r="G37" i="13"/>
  <c r="F37" i="13"/>
  <c r="H38" i="13" s="1"/>
  <c r="E37" i="13"/>
  <c r="C37" i="13"/>
  <c r="B37" i="13"/>
  <c r="A37" i="13"/>
  <c r="D38" i="13" s="1"/>
  <c r="AF36" i="13"/>
  <c r="AF37" i="13" s="1"/>
  <c r="AB36" i="13"/>
  <c r="AB37" i="13" s="1"/>
  <c r="W36" i="13"/>
  <c r="V36" i="13"/>
  <c r="U36" i="13"/>
  <c r="O36" i="13"/>
  <c r="AI36" i="13" s="1"/>
  <c r="N36" i="13"/>
  <c r="N38" i="13" s="1"/>
  <c r="M36" i="13"/>
  <c r="AG36" i="13" s="1"/>
  <c r="L36" i="13"/>
  <c r="L37" i="13" s="1"/>
  <c r="H36" i="13"/>
  <c r="D36" i="13"/>
  <c r="D37" i="13" s="1"/>
  <c r="O72" i="10"/>
  <c r="N72" i="10"/>
  <c r="M72" i="10"/>
  <c r="AE71" i="10"/>
  <c r="AI71" i="10" s="1"/>
  <c r="AD71" i="10"/>
  <c r="AH71" i="10" s="1"/>
  <c r="AC71" i="10"/>
  <c r="L71" i="10"/>
  <c r="K71" i="10"/>
  <c r="J71" i="10"/>
  <c r="I71" i="10"/>
  <c r="G71" i="10"/>
  <c r="F71" i="10"/>
  <c r="E71" i="10"/>
  <c r="D71" i="10"/>
  <c r="C71" i="10"/>
  <c r="B71" i="10"/>
  <c r="A71" i="10"/>
  <c r="AF71" i="10"/>
  <c r="P71" i="10"/>
  <c r="H70" i="10"/>
  <c r="H71" i="10" s="1"/>
  <c r="O66" i="10"/>
  <c r="N66" i="10"/>
  <c r="M66" i="10"/>
  <c r="AE65" i="10"/>
  <c r="AD65" i="10"/>
  <c r="AC65" i="10"/>
  <c r="AA65" i="10"/>
  <c r="Z65" i="10"/>
  <c r="Y65" i="10"/>
  <c r="L65" i="10"/>
  <c r="K65" i="10"/>
  <c r="J65" i="10"/>
  <c r="I65" i="10"/>
  <c r="G65" i="10"/>
  <c r="F65" i="10"/>
  <c r="E65" i="10"/>
  <c r="C65" i="10"/>
  <c r="B65" i="10"/>
  <c r="A65" i="10"/>
  <c r="AI64" i="10"/>
  <c r="AH64" i="10"/>
  <c r="AG64" i="10"/>
  <c r="AF64" i="10"/>
  <c r="AF65" i="10" s="1"/>
  <c r="AB64" i="10"/>
  <c r="AB65" i="10" s="1"/>
  <c r="P64" i="10"/>
  <c r="H64" i="10"/>
  <c r="H65" i="10" s="1"/>
  <c r="D64" i="10"/>
  <c r="D65" i="10" s="1"/>
  <c r="L44" i="13" l="1"/>
  <c r="X44" i="13" s="1"/>
  <c r="AF44" i="13"/>
  <c r="AB38" i="13"/>
  <c r="N65" i="10"/>
  <c r="R65" i="10" s="1"/>
  <c r="H66" i="10"/>
  <c r="AF66" i="10"/>
  <c r="V71" i="10"/>
  <c r="X71" i="10"/>
  <c r="L72" i="10"/>
  <c r="X64" i="10"/>
  <c r="P65" i="10"/>
  <c r="T65" i="10" s="1"/>
  <c r="T64" i="10"/>
  <c r="O65" i="10"/>
  <c r="S65" i="10" s="1"/>
  <c r="H72" i="10"/>
  <c r="T70" i="10"/>
  <c r="AB66" i="10"/>
  <c r="AF72" i="10"/>
  <c r="AJ72" i="10" s="1"/>
  <c r="O37" i="13"/>
  <c r="S37" i="13" s="1"/>
  <c r="L66" i="10"/>
  <c r="D66" i="10"/>
  <c r="N44" i="13"/>
  <c r="N37" i="13"/>
  <c r="R37" i="13" s="1"/>
  <c r="L38" i="13"/>
  <c r="W37" i="13"/>
  <c r="O38" i="13"/>
  <c r="M38" i="13"/>
  <c r="AI37" i="13"/>
  <c r="X37" i="13"/>
  <c r="X38" i="13"/>
  <c r="AH37" i="13"/>
  <c r="P36" i="13"/>
  <c r="R36" i="13"/>
  <c r="X36" i="13"/>
  <c r="AH36" i="13"/>
  <c r="AJ36" i="13"/>
  <c r="Q36" i="13"/>
  <c r="S36" i="13"/>
  <c r="M37" i="13"/>
  <c r="U37" i="13"/>
  <c r="AG37" i="13"/>
  <c r="S71" i="10"/>
  <c r="W71" i="10"/>
  <c r="R71" i="10"/>
  <c r="D72" i="10"/>
  <c r="W65" i="10"/>
  <c r="V65" i="10"/>
  <c r="AI65" i="10"/>
  <c r="X65" i="10"/>
  <c r="T71" i="10"/>
  <c r="AJ71" i="10"/>
  <c r="AJ64" i="10"/>
  <c r="M65" i="10"/>
  <c r="U65" i="10"/>
  <c r="AG65" i="10"/>
  <c r="Q71" i="10"/>
  <c r="U71" i="10"/>
  <c r="AG71" i="10"/>
  <c r="E53" i="14"/>
  <c r="E54" i="14" s="1"/>
  <c r="D54" i="14"/>
  <c r="D53" i="14"/>
  <c r="AE23" i="13"/>
  <c r="AD23" i="13"/>
  <c r="AC23" i="13"/>
  <c r="AA23" i="13"/>
  <c r="Z23" i="13"/>
  <c r="Y23" i="13"/>
  <c r="K23" i="13"/>
  <c r="J23" i="13"/>
  <c r="I23" i="13"/>
  <c r="L24" i="13" s="1"/>
  <c r="G23" i="13"/>
  <c r="F23" i="13"/>
  <c r="E23" i="13"/>
  <c r="H24" i="13" s="1"/>
  <c r="C23" i="13"/>
  <c r="O23" i="13" s="1"/>
  <c r="S23" i="13" s="1"/>
  <c r="B23" i="13"/>
  <c r="N23" i="13" s="1"/>
  <c r="R23" i="13" s="1"/>
  <c r="A23" i="13"/>
  <c r="AF22" i="13"/>
  <c r="AF23" i="13" s="1"/>
  <c r="AB22" i="13"/>
  <c r="AB23" i="13" s="1"/>
  <c r="W22" i="13"/>
  <c r="V22" i="13"/>
  <c r="U22" i="13"/>
  <c r="O22" i="13"/>
  <c r="AI22" i="13" s="1"/>
  <c r="N22" i="13"/>
  <c r="N24" i="13" s="1"/>
  <c r="M22" i="13"/>
  <c r="AG22" i="13" s="1"/>
  <c r="L22" i="13"/>
  <c r="L23" i="13" s="1"/>
  <c r="H22" i="13"/>
  <c r="H23" i="13" s="1"/>
  <c r="D22" i="13"/>
  <c r="D23" i="13" s="1"/>
  <c r="C53" i="14"/>
  <c r="C54" i="14" s="1"/>
  <c r="B53" i="14"/>
  <c r="B54" i="14"/>
  <c r="AE29" i="13"/>
  <c r="AD29" i="13"/>
  <c r="AC29" i="13"/>
  <c r="AA29" i="13"/>
  <c r="Z29" i="13"/>
  <c r="Y29" i="13"/>
  <c r="K29" i="13"/>
  <c r="J29" i="13"/>
  <c r="I29" i="13"/>
  <c r="G29" i="13"/>
  <c r="F29" i="13"/>
  <c r="E29" i="13"/>
  <c r="C29" i="13"/>
  <c r="B29" i="13"/>
  <c r="N29" i="13" s="1"/>
  <c r="R29" i="13" s="1"/>
  <c r="A29" i="13"/>
  <c r="AF28" i="13"/>
  <c r="AF29" i="13" s="1"/>
  <c r="AB28" i="13"/>
  <c r="AB29" i="13" s="1"/>
  <c r="W28" i="13"/>
  <c r="V28" i="13"/>
  <c r="U28" i="13"/>
  <c r="O28" i="13"/>
  <c r="AI28" i="13" s="1"/>
  <c r="N28" i="13"/>
  <c r="AH28" i="13" s="1"/>
  <c r="M28" i="13"/>
  <c r="AG28" i="13" s="1"/>
  <c r="L28" i="13"/>
  <c r="L29" i="13" s="1"/>
  <c r="H28" i="13"/>
  <c r="H29" i="13" s="1"/>
  <c r="D28" i="13"/>
  <c r="D29" i="13" s="1"/>
  <c r="AE15" i="13"/>
  <c r="AD15" i="13"/>
  <c r="AC15" i="13"/>
  <c r="AA15" i="13"/>
  <c r="Z15" i="13"/>
  <c r="Y15" i="13"/>
  <c r="K15" i="13"/>
  <c r="J15" i="13"/>
  <c r="I15" i="13"/>
  <c r="G15" i="13"/>
  <c r="F15" i="13"/>
  <c r="E15" i="13"/>
  <c r="B15" i="13"/>
  <c r="A15" i="13"/>
  <c r="AF14" i="13"/>
  <c r="AF15" i="13" s="1"/>
  <c r="AB14" i="13"/>
  <c r="AB15" i="13" s="1"/>
  <c r="V14" i="13"/>
  <c r="U14" i="13"/>
  <c r="N14" i="13"/>
  <c r="AH14" i="13" s="1"/>
  <c r="M14" i="13"/>
  <c r="AG14" i="13" s="1"/>
  <c r="L14" i="13"/>
  <c r="L15" i="13" s="1"/>
  <c r="H14" i="13"/>
  <c r="H15" i="13" s="1"/>
  <c r="D14" i="13"/>
  <c r="D15" i="13" s="1"/>
  <c r="C15" i="13"/>
  <c r="AE9" i="13"/>
  <c r="AD9" i="13"/>
  <c r="AC9" i="13"/>
  <c r="AA9" i="13"/>
  <c r="Z9" i="13"/>
  <c r="Y9" i="13"/>
  <c r="K9" i="13"/>
  <c r="J9" i="13"/>
  <c r="I9" i="13"/>
  <c r="G9" i="13"/>
  <c r="F9" i="13"/>
  <c r="H10" i="13" s="1"/>
  <c r="E9" i="13"/>
  <c r="C9" i="13"/>
  <c r="O9" i="13" s="1"/>
  <c r="S9" i="13" s="1"/>
  <c r="B9" i="13"/>
  <c r="A9" i="13"/>
  <c r="AF8" i="13"/>
  <c r="AF9" i="13" s="1"/>
  <c r="AB8" i="13"/>
  <c r="AB9" i="13" s="1"/>
  <c r="W8" i="13"/>
  <c r="V8" i="13"/>
  <c r="U8" i="13"/>
  <c r="O8" i="13"/>
  <c r="AI8" i="13" s="1"/>
  <c r="N8" i="13"/>
  <c r="AH8" i="13" s="1"/>
  <c r="M8" i="13"/>
  <c r="AG8" i="13" s="1"/>
  <c r="L8" i="13"/>
  <c r="H8" i="13"/>
  <c r="H9" i="13" s="1"/>
  <c r="D8" i="13"/>
  <c r="D9" i="13" s="1"/>
  <c r="I54" i="9"/>
  <c r="H54" i="9"/>
  <c r="G54" i="9"/>
  <c r="F54" i="9"/>
  <c r="E54" i="9"/>
  <c r="D54" i="9"/>
  <c r="C54" i="9"/>
  <c r="B54" i="9"/>
  <c r="O52" i="10"/>
  <c r="N52" i="10"/>
  <c r="M52" i="10"/>
  <c r="AE51" i="10"/>
  <c r="AD51" i="10"/>
  <c r="AC51" i="10"/>
  <c r="AA51" i="10"/>
  <c r="Z51" i="10"/>
  <c r="Y51" i="10"/>
  <c r="K51" i="10"/>
  <c r="J51" i="10"/>
  <c r="I51" i="10"/>
  <c r="G51" i="10"/>
  <c r="F51" i="10"/>
  <c r="E51" i="10"/>
  <c r="C51" i="10"/>
  <c r="B51" i="10"/>
  <c r="A51" i="10"/>
  <c r="AI50" i="10"/>
  <c r="AH50" i="10"/>
  <c r="AG50" i="10"/>
  <c r="AF50" i="10"/>
  <c r="AF51" i="10" s="1"/>
  <c r="AB50" i="10"/>
  <c r="AB51" i="10" s="1"/>
  <c r="W50" i="10"/>
  <c r="P50" i="10"/>
  <c r="P51" i="10" s="1"/>
  <c r="L51" i="10"/>
  <c r="H50" i="10"/>
  <c r="H51" i="10" s="1"/>
  <c r="D50" i="10"/>
  <c r="D51" i="10" s="1"/>
  <c r="O58" i="10"/>
  <c r="N58" i="10"/>
  <c r="M58" i="10"/>
  <c r="AE57" i="10"/>
  <c r="AD57" i="10"/>
  <c r="AC57" i="10"/>
  <c r="AA57" i="10"/>
  <c r="Z57" i="10"/>
  <c r="Y57" i="10"/>
  <c r="L57" i="10"/>
  <c r="K57" i="10"/>
  <c r="J57" i="10"/>
  <c r="I57" i="10"/>
  <c r="G57" i="10"/>
  <c r="F57" i="10"/>
  <c r="E57" i="10"/>
  <c r="D57" i="10"/>
  <c r="C57" i="10"/>
  <c r="S57" i="10" s="1"/>
  <c r="B57" i="10"/>
  <c r="R57" i="10" s="1"/>
  <c r="A57" i="10"/>
  <c r="AI56" i="10"/>
  <c r="AH56" i="10"/>
  <c r="AG56" i="10"/>
  <c r="AF56" i="10"/>
  <c r="AF57" i="10" s="1"/>
  <c r="AB56" i="10"/>
  <c r="X56" i="10"/>
  <c r="W56" i="10"/>
  <c r="V56" i="10"/>
  <c r="U56" i="10"/>
  <c r="P56" i="10"/>
  <c r="P57" i="10" s="1"/>
  <c r="H56" i="10"/>
  <c r="H57" i="10" s="1"/>
  <c r="AJ65" i="10" l="1"/>
  <c r="X66" i="10"/>
  <c r="X72" i="10"/>
  <c r="AH65" i="10"/>
  <c r="T72" i="10"/>
  <c r="P44" i="13"/>
  <c r="P38" i="13"/>
  <c r="Q37" i="13"/>
  <c r="P37" i="13"/>
  <c r="T36" i="13"/>
  <c r="P66" i="10"/>
  <c r="Q65" i="10"/>
  <c r="H16" i="13"/>
  <c r="W23" i="13"/>
  <c r="O51" i="10"/>
  <c r="S51" i="10" s="1"/>
  <c r="AB30" i="13"/>
  <c r="L30" i="13"/>
  <c r="W29" i="13"/>
  <c r="AF24" i="13"/>
  <c r="AB24" i="13"/>
  <c r="V23" i="13"/>
  <c r="D24" i="13"/>
  <c r="M30" i="13"/>
  <c r="X24" i="13"/>
  <c r="AI23" i="13"/>
  <c r="X23" i="13"/>
  <c r="AH23" i="13"/>
  <c r="P22" i="13"/>
  <c r="R22" i="13"/>
  <c r="X22" i="13"/>
  <c r="AH22" i="13"/>
  <c r="AJ22" i="13"/>
  <c r="M24" i="13"/>
  <c r="O24" i="13"/>
  <c r="Q22" i="13"/>
  <c r="S22" i="13"/>
  <c r="M23" i="13"/>
  <c r="U23" i="13"/>
  <c r="AG23" i="13"/>
  <c r="AF16" i="13"/>
  <c r="O15" i="13"/>
  <c r="S15" i="13" s="1"/>
  <c r="N15" i="13"/>
  <c r="R15" i="13" s="1"/>
  <c r="AF10" i="13"/>
  <c r="V9" i="13"/>
  <c r="D10" i="13"/>
  <c r="O10" i="13"/>
  <c r="V15" i="13"/>
  <c r="X8" i="13"/>
  <c r="N9" i="13"/>
  <c r="R9" i="13" s="1"/>
  <c r="L10" i="13"/>
  <c r="W9" i="13"/>
  <c r="AB10" i="13"/>
  <c r="M10" i="13"/>
  <c r="L16" i="13"/>
  <c r="AB16" i="13"/>
  <c r="M16" i="13"/>
  <c r="D30" i="13"/>
  <c r="O29" i="13"/>
  <c r="S29" i="13" s="1"/>
  <c r="H30" i="13"/>
  <c r="V29" i="13"/>
  <c r="AF30" i="13"/>
  <c r="O30" i="13"/>
  <c r="X10" i="13"/>
  <c r="D16" i="13"/>
  <c r="W15" i="13"/>
  <c r="AH15" i="13"/>
  <c r="AI29" i="13"/>
  <c r="AI9" i="13"/>
  <c r="X15" i="13"/>
  <c r="AI15" i="13"/>
  <c r="X29" i="13"/>
  <c r="X30" i="13"/>
  <c r="AH29" i="13"/>
  <c r="P8" i="13"/>
  <c r="AJ8" i="13" s="1"/>
  <c r="L9" i="13"/>
  <c r="X9" i="13" s="1"/>
  <c r="Q8" i="13"/>
  <c r="S8" i="13"/>
  <c r="M9" i="13"/>
  <c r="U9" i="13"/>
  <c r="AG9" i="13"/>
  <c r="N10" i="13"/>
  <c r="O14" i="13"/>
  <c r="Q14" i="13"/>
  <c r="W14" i="13"/>
  <c r="M15" i="13"/>
  <c r="U15" i="13"/>
  <c r="AG15" i="13"/>
  <c r="N16" i="13"/>
  <c r="Q28" i="13"/>
  <c r="S28" i="13"/>
  <c r="M29" i="13"/>
  <c r="U29" i="13"/>
  <c r="AG29" i="13"/>
  <c r="N30" i="13"/>
  <c r="R8" i="13"/>
  <c r="R14" i="13"/>
  <c r="X14" i="13"/>
  <c r="P28" i="13"/>
  <c r="AJ28" i="13" s="1"/>
  <c r="R28" i="13"/>
  <c r="X28" i="13"/>
  <c r="H52" i="10"/>
  <c r="AF52" i="10"/>
  <c r="AB52" i="10"/>
  <c r="N51" i="10"/>
  <c r="R51" i="10" s="1"/>
  <c r="L52" i="10"/>
  <c r="W51" i="10"/>
  <c r="V51" i="10"/>
  <c r="D52" i="10"/>
  <c r="T51" i="10"/>
  <c r="AH51" i="10"/>
  <c r="X51" i="10"/>
  <c r="AJ51" i="10"/>
  <c r="AI51" i="10"/>
  <c r="AJ50" i="10"/>
  <c r="M51" i="10"/>
  <c r="U51" i="10"/>
  <c r="AG51" i="10"/>
  <c r="L58" i="10"/>
  <c r="D58" i="10"/>
  <c r="W57" i="10"/>
  <c r="T57" i="10"/>
  <c r="H58" i="10"/>
  <c r="V57" i="10"/>
  <c r="X57" i="10"/>
  <c r="AB58" i="10"/>
  <c r="AF58" i="10"/>
  <c r="AI57" i="10"/>
  <c r="AJ57" i="10"/>
  <c r="AH57" i="10"/>
  <c r="T56" i="10"/>
  <c r="AJ56" i="10"/>
  <c r="AB57" i="10"/>
  <c r="U57" i="10"/>
  <c r="AG57" i="10"/>
  <c r="X58" i="10" l="1"/>
  <c r="T37" i="13"/>
  <c r="AJ37" i="13"/>
  <c r="T38" i="13"/>
  <c r="AJ38" i="13"/>
  <c r="T44" i="13"/>
  <c r="AJ44" i="13"/>
  <c r="T66" i="10"/>
  <c r="AJ66" i="10"/>
  <c r="AH9" i="13"/>
  <c r="P23" i="13"/>
  <c r="T22" i="13"/>
  <c r="P24" i="13"/>
  <c r="Q23" i="13"/>
  <c r="X16" i="13"/>
  <c r="P29" i="13"/>
  <c r="T28" i="13"/>
  <c r="P30" i="13"/>
  <c r="Q29" i="13"/>
  <c r="O16" i="13"/>
  <c r="AI14" i="13"/>
  <c r="S14" i="13"/>
  <c r="P10" i="13"/>
  <c r="Q9" i="13"/>
  <c r="P9" i="13"/>
  <c r="T8" i="13"/>
  <c r="P16" i="13"/>
  <c r="Q15" i="13"/>
  <c r="P14" i="13"/>
  <c r="X52" i="10"/>
  <c r="P52" i="10"/>
  <c r="Q51" i="10"/>
  <c r="P58" i="10"/>
  <c r="Q57" i="10"/>
  <c r="T24" i="13" l="1"/>
  <c r="AJ24" i="13"/>
  <c r="T23" i="13"/>
  <c r="AJ23" i="13"/>
  <c r="T30" i="13"/>
  <c r="AJ30" i="13"/>
  <c r="T29" i="13"/>
  <c r="AJ29" i="13"/>
  <c r="P15" i="13"/>
  <c r="T14" i="13"/>
  <c r="AJ14" i="13"/>
  <c r="T16" i="13"/>
  <c r="AJ16" i="13"/>
  <c r="T9" i="13"/>
  <c r="AJ9" i="13"/>
  <c r="T10" i="13"/>
  <c r="AJ10" i="13"/>
  <c r="T52" i="10"/>
  <c r="AJ52" i="10"/>
  <c r="T58" i="10"/>
  <c r="AJ58" i="10"/>
  <c r="T15" i="13" l="1"/>
  <c r="AJ15" i="13"/>
</calcChain>
</file>

<file path=xl/sharedStrings.xml><?xml version="1.0" encoding="utf-8"?>
<sst xmlns="http://schemas.openxmlformats.org/spreadsheetml/2006/main" count="1100" uniqueCount="58">
  <si>
    <t>INSCRIPCIÓN</t>
  </si>
  <si>
    <t>ALTAS</t>
  </si>
  <si>
    <t>BAJAS</t>
  </si>
  <si>
    <t>EXISTENCIA</t>
  </si>
  <si>
    <t>% RETENCIÓN</t>
  </si>
  <si>
    <t>% DESERCIÓN</t>
  </si>
  <si>
    <t>APROVECHAMIENTO</t>
  </si>
  <si>
    <t>APROBADOS EN TODAS LAS MATERIAS</t>
  </si>
  <si>
    <t>% APROBACIÓN</t>
  </si>
  <si>
    <t>T</t>
  </si>
  <si>
    <t>%</t>
  </si>
  <si>
    <t>PROM</t>
  </si>
  <si>
    <t>SEMESTRE</t>
  </si>
  <si>
    <t>II</t>
  </si>
  <si>
    <t>IV</t>
  </si>
  <si>
    <t>VI</t>
  </si>
  <si>
    <t>I</t>
  </si>
  <si>
    <t>III</t>
  </si>
  <si>
    <t>V</t>
  </si>
  <si>
    <t>% RETENCION</t>
  </si>
  <si>
    <t>% DESERCION</t>
  </si>
  <si>
    <t>% APROBACION</t>
  </si>
  <si>
    <t>CICLO ESCOLAR</t>
  </si>
  <si>
    <t>INSCRIPCION</t>
  </si>
  <si>
    <r>
      <rPr>
        <b/>
        <sz val="12"/>
        <color theme="1"/>
        <rFont val="Calibri"/>
        <family val="2"/>
        <scheme val="minor"/>
      </rPr>
      <t xml:space="preserve">2011-2012 </t>
    </r>
    <r>
      <rPr>
        <b/>
        <sz val="11"/>
        <color theme="1"/>
        <rFont val="Calibri"/>
        <family val="2"/>
        <scheme val="minor"/>
      </rPr>
      <t xml:space="preserve"> 1ER SEMESTRE</t>
    </r>
  </si>
  <si>
    <t>2011-2012</t>
  </si>
  <si>
    <r>
      <rPr>
        <b/>
        <sz val="12"/>
        <color theme="1"/>
        <rFont val="Calibri"/>
        <family val="2"/>
        <scheme val="minor"/>
      </rPr>
      <t xml:space="preserve">2012-2013 </t>
    </r>
    <r>
      <rPr>
        <b/>
        <sz val="11"/>
        <color theme="1"/>
        <rFont val="Calibri"/>
        <family val="2"/>
        <scheme val="minor"/>
      </rPr>
      <t xml:space="preserve"> 1ER SEMESTRE</t>
    </r>
  </si>
  <si>
    <t>2012-2013</t>
  </si>
  <si>
    <r>
      <rPr>
        <b/>
        <sz val="12"/>
        <color theme="1"/>
        <rFont val="Calibri"/>
        <family val="2"/>
        <scheme val="minor"/>
      </rPr>
      <t xml:space="preserve">2013-2014 </t>
    </r>
    <r>
      <rPr>
        <b/>
        <sz val="11"/>
        <color theme="1"/>
        <rFont val="Calibri"/>
        <family val="2"/>
        <scheme val="minor"/>
      </rPr>
      <t xml:space="preserve"> 1ER SEMESTRE</t>
    </r>
  </si>
  <si>
    <t>2013-2014</t>
  </si>
  <si>
    <t>APROBADOS EN TODAS LAS ASIGNATURAS</t>
  </si>
  <si>
    <t>REPROBADOS</t>
  </si>
  <si>
    <t>% REPROBACIÓN</t>
  </si>
  <si>
    <r>
      <rPr>
        <b/>
        <sz val="12"/>
        <color theme="1"/>
        <rFont val="Calibri"/>
        <family val="2"/>
        <scheme val="minor"/>
      </rPr>
      <t xml:space="preserve">2013-2014 </t>
    </r>
    <r>
      <rPr>
        <b/>
        <sz val="11"/>
        <color theme="1"/>
        <rFont val="Calibri"/>
        <family val="2"/>
        <scheme val="minor"/>
      </rPr>
      <t xml:space="preserve"> 2o  SEMESTRE</t>
    </r>
  </si>
  <si>
    <r>
      <rPr>
        <b/>
        <sz val="12"/>
        <color theme="1"/>
        <rFont val="Calibri"/>
        <family val="2"/>
        <scheme val="minor"/>
      </rPr>
      <t xml:space="preserve">2011-2012 </t>
    </r>
    <r>
      <rPr>
        <b/>
        <sz val="11"/>
        <color theme="1"/>
        <rFont val="Calibri"/>
        <family val="2"/>
        <scheme val="minor"/>
      </rPr>
      <t xml:space="preserve"> 2O SEMESTRE</t>
    </r>
  </si>
  <si>
    <r>
      <rPr>
        <b/>
        <sz val="12"/>
        <color theme="1"/>
        <rFont val="Calibri"/>
        <family val="2"/>
        <scheme val="minor"/>
      </rPr>
      <t xml:space="preserve">2012-2013 </t>
    </r>
    <r>
      <rPr>
        <b/>
        <sz val="11"/>
        <color theme="1"/>
        <rFont val="Calibri"/>
        <family val="2"/>
        <scheme val="minor"/>
      </rPr>
      <t xml:space="preserve"> 2O SEMESTRE</t>
    </r>
  </si>
  <si>
    <r>
      <rPr>
        <b/>
        <sz val="12"/>
        <color theme="1"/>
        <rFont val="Calibri"/>
        <family val="2"/>
        <scheme val="minor"/>
      </rPr>
      <t xml:space="preserve">2014-2015 </t>
    </r>
    <r>
      <rPr>
        <b/>
        <sz val="11"/>
        <color theme="1"/>
        <rFont val="Calibri"/>
        <family val="2"/>
        <scheme val="minor"/>
      </rPr>
      <t xml:space="preserve"> 2o  SEMESTRE</t>
    </r>
  </si>
  <si>
    <r>
      <rPr>
        <b/>
        <sz val="12"/>
        <color theme="1"/>
        <rFont val="Calibri"/>
        <family val="2"/>
        <scheme val="minor"/>
      </rPr>
      <t>2014-2015 1er</t>
    </r>
    <r>
      <rPr>
        <b/>
        <sz val="11"/>
        <color theme="1"/>
        <rFont val="Calibri"/>
        <family val="2"/>
        <scheme val="minor"/>
      </rPr>
      <t xml:space="preserve">  SEMESTRE</t>
    </r>
  </si>
  <si>
    <t>2014-2015</t>
  </si>
  <si>
    <t>CONCENTRADO INDICADORES CBT No. 4 TOLUCA  MATUTINO</t>
  </si>
  <si>
    <t>ESTADISTICA: CBT No. 4 TOLUCA MATUTINO</t>
  </si>
  <si>
    <t>CONCENTRADO INDICADORES CBT No. 4 TOLUCA  VESPERTINO</t>
  </si>
  <si>
    <r>
      <rPr>
        <b/>
        <sz val="12"/>
        <color theme="1"/>
        <rFont val="Calibri"/>
        <family val="2"/>
        <scheme val="minor"/>
      </rPr>
      <t xml:space="preserve">2013-2014 </t>
    </r>
    <r>
      <rPr>
        <b/>
        <sz val="11"/>
        <color theme="1"/>
        <rFont val="Calibri"/>
        <family val="2"/>
        <scheme val="minor"/>
      </rPr>
      <t xml:space="preserve"> 2O SEMESTRE</t>
    </r>
  </si>
  <si>
    <r>
      <rPr>
        <b/>
        <sz val="12"/>
        <color theme="1"/>
        <rFont val="Calibri"/>
        <family val="2"/>
        <scheme val="minor"/>
      </rPr>
      <t xml:space="preserve">2014-2015 </t>
    </r>
    <r>
      <rPr>
        <b/>
        <sz val="11"/>
        <color theme="1"/>
        <rFont val="Calibri"/>
        <family val="2"/>
        <scheme val="minor"/>
      </rPr>
      <t xml:space="preserve"> 1ER SEMESTRE</t>
    </r>
  </si>
  <si>
    <r>
      <rPr>
        <b/>
        <sz val="12"/>
        <color theme="1"/>
        <rFont val="Calibri"/>
        <family val="2"/>
        <scheme val="minor"/>
      </rPr>
      <t xml:space="preserve">2014-2015 </t>
    </r>
    <r>
      <rPr>
        <b/>
        <sz val="11"/>
        <color theme="1"/>
        <rFont val="Calibri"/>
        <family val="2"/>
        <scheme val="minor"/>
      </rPr>
      <t xml:space="preserve"> 2O SEMESTRE</t>
    </r>
  </si>
  <si>
    <t>ESTADISTICA: CBT No. 4 TOLUCA VESPERTINO</t>
  </si>
  <si>
    <t>2015-2016</t>
  </si>
  <si>
    <r>
      <rPr>
        <b/>
        <sz val="12"/>
        <color theme="1"/>
        <rFont val="Calibri"/>
        <family val="2"/>
        <scheme val="minor"/>
      </rPr>
      <t>2015-2016 1er</t>
    </r>
    <r>
      <rPr>
        <b/>
        <sz val="11"/>
        <color theme="1"/>
        <rFont val="Calibri"/>
        <family val="2"/>
        <scheme val="minor"/>
      </rPr>
      <t xml:space="preserve">  SEMESTRE</t>
    </r>
  </si>
  <si>
    <r>
      <rPr>
        <b/>
        <sz val="12"/>
        <color theme="1"/>
        <rFont val="Calibri"/>
        <family val="2"/>
        <scheme val="minor"/>
      </rPr>
      <t xml:space="preserve">2015-2016 </t>
    </r>
    <r>
      <rPr>
        <b/>
        <sz val="11"/>
        <color theme="1"/>
        <rFont val="Calibri"/>
        <family val="2"/>
        <scheme val="minor"/>
      </rPr>
      <t xml:space="preserve"> 2o  SEMESTRE</t>
    </r>
  </si>
  <si>
    <r>
      <rPr>
        <b/>
        <sz val="12"/>
        <color theme="1"/>
        <rFont val="Calibri"/>
        <family val="2"/>
        <scheme val="minor"/>
      </rPr>
      <t xml:space="preserve">2015-2016 </t>
    </r>
    <r>
      <rPr>
        <b/>
        <sz val="11"/>
        <color theme="1"/>
        <rFont val="Calibri"/>
        <family val="2"/>
        <scheme val="minor"/>
      </rPr>
      <t xml:space="preserve"> 1ER SEMESTRE</t>
    </r>
  </si>
  <si>
    <r>
      <rPr>
        <b/>
        <sz val="12"/>
        <color theme="1"/>
        <rFont val="Calibri"/>
        <family val="2"/>
        <scheme val="minor"/>
      </rPr>
      <t xml:space="preserve">2015-2016 </t>
    </r>
    <r>
      <rPr>
        <b/>
        <sz val="11"/>
        <color theme="1"/>
        <rFont val="Calibri"/>
        <family val="2"/>
        <scheme val="minor"/>
      </rPr>
      <t xml:space="preserve"> 2O SEMESTRE</t>
    </r>
  </si>
  <si>
    <t>2016-2017</t>
  </si>
  <si>
    <r>
      <rPr>
        <b/>
        <sz val="12"/>
        <color theme="1"/>
        <rFont val="Calibri"/>
        <family val="2"/>
        <scheme val="minor"/>
      </rPr>
      <t>2016-2017 1er</t>
    </r>
    <r>
      <rPr>
        <b/>
        <sz val="11"/>
        <color theme="1"/>
        <rFont val="Calibri"/>
        <family val="2"/>
        <scheme val="minor"/>
      </rPr>
      <t xml:space="preserve">  SEMESTRE</t>
    </r>
  </si>
  <si>
    <r>
      <rPr>
        <b/>
        <sz val="12"/>
        <color theme="1"/>
        <rFont val="Calibri"/>
        <family val="2"/>
        <scheme val="minor"/>
      </rPr>
      <t xml:space="preserve">2016-2017 </t>
    </r>
    <r>
      <rPr>
        <b/>
        <sz val="11"/>
        <color theme="1"/>
        <rFont val="Calibri"/>
        <family val="2"/>
        <scheme val="minor"/>
      </rPr>
      <t xml:space="preserve"> 1ER SEMESTRE</t>
    </r>
  </si>
  <si>
    <r>
      <rPr>
        <b/>
        <sz val="12"/>
        <color theme="1"/>
        <rFont val="Calibri"/>
        <family val="2"/>
        <scheme val="minor"/>
      </rPr>
      <t xml:space="preserve">2016-2017 </t>
    </r>
    <r>
      <rPr>
        <b/>
        <sz val="11"/>
        <color theme="1"/>
        <rFont val="Calibri"/>
        <family val="2"/>
        <scheme val="minor"/>
      </rPr>
      <t xml:space="preserve"> 2o  SEMESTRE</t>
    </r>
  </si>
  <si>
    <r>
      <rPr>
        <b/>
        <sz val="12"/>
        <color theme="1"/>
        <rFont val="Calibri"/>
        <family val="2"/>
        <scheme val="minor"/>
      </rPr>
      <t xml:space="preserve">2017-2018 </t>
    </r>
    <r>
      <rPr>
        <b/>
        <sz val="11"/>
        <color theme="1"/>
        <rFont val="Calibri"/>
        <family val="2"/>
        <scheme val="minor"/>
      </rPr>
      <t xml:space="preserve"> 1er  SEMESTRE</t>
    </r>
  </si>
  <si>
    <t>2017-2018</t>
  </si>
  <si>
    <r>
      <rPr>
        <b/>
        <sz val="12"/>
        <color theme="1"/>
        <rFont val="Calibri"/>
        <family val="2"/>
        <scheme val="minor"/>
      </rPr>
      <t xml:space="preserve">2017-2018 </t>
    </r>
    <r>
      <rPr>
        <b/>
        <sz val="11"/>
        <color theme="1"/>
        <rFont val="Calibri"/>
        <family val="2"/>
        <scheme val="minor"/>
      </rPr>
      <t xml:space="preserve"> 1ER SEMESTRE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</si>
</sst>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7">
    <xf numFmtId="0" fontId="0" fillId="0" borderId="0" xfId="0"/>
    <xf numFmtId="0" fontId="2" fillId="2" borderId="1" xfId="0" applyFont="1" applyFill="1" applyBorder="1" applyAlignment="1" applyProtection="1">
      <alignment horizontal="center"/>
    </xf>
    <xf numFmtId="2" fontId="0" fillId="0" borderId="0" xfId="0" applyNumberFormat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7" fillId="0" borderId="0" xfId="0" applyFont="1" applyAlignment="1"/>
    <xf numFmtId="0" fontId="8" fillId="2" borderId="1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2" fontId="8" fillId="3" borderId="1" xfId="0" applyNumberFormat="1" applyFont="1" applyFill="1" applyBorder="1" applyAlignment="1" applyProtection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</xf>
    <xf numFmtId="1" fontId="2" fillId="2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2" fontId="2" fillId="2" borderId="1" xfId="0" applyNumberFormat="1" applyFont="1" applyFill="1" applyBorder="1" applyAlignment="1" applyProtection="1">
      <alignment horizontal="center"/>
    </xf>
    <xf numFmtId="164" fontId="9" fillId="2" borderId="1" xfId="0" applyNumberFormat="1" applyFont="1" applyFill="1" applyBorder="1" applyAlignment="1" applyProtection="1">
      <alignment horizontal="center"/>
    </xf>
    <xf numFmtId="1" fontId="2" fillId="0" borderId="4" xfId="0" applyNumberFormat="1" applyFont="1" applyFill="1" applyBorder="1" applyAlignment="1" applyProtection="1">
      <alignment horizontal="center"/>
    </xf>
    <xf numFmtId="2" fontId="2" fillId="2" borderId="2" xfId="0" applyNumberFormat="1" applyFont="1" applyFill="1" applyBorder="1" applyAlignment="1" applyProtection="1">
      <alignment horizontal="center"/>
    </xf>
    <xf numFmtId="164" fontId="2" fillId="2" borderId="1" xfId="0" applyNumberFormat="1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center" vertical="center" wrapText="1"/>
    </xf>
    <xf numFmtId="164" fontId="2" fillId="2" borderId="4" xfId="0" applyNumberFormat="1" applyFont="1" applyFill="1" applyBorder="1" applyAlignment="1" applyProtection="1">
      <alignment horizontal="center"/>
    </xf>
    <xf numFmtId="2" fontId="0" fillId="0" borderId="0" xfId="0" applyNumberFormat="1" applyAlignment="1">
      <alignment horizontal="center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0" fontId="11" fillId="0" borderId="0" xfId="0" applyFont="1"/>
    <xf numFmtId="0" fontId="10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2" fillId="0" borderId="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4" fillId="0" borderId="6" xfId="0" applyFont="1" applyBorder="1" applyAlignment="1">
      <alignment horizontal="left"/>
    </xf>
    <xf numFmtId="0" fontId="1" fillId="2" borderId="2" xfId="0" applyFont="1" applyFill="1" applyBorder="1" applyAlignment="1" applyProtection="1">
      <alignment horizontal="center" vertical="justify" wrapText="1"/>
    </xf>
    <xf numFmtId="0" fontId="1" fillId="2" borderId="3" xfId="0" applyFont="1" applyFill="1" applyBorder="1" applyAlignment="1" applyProtection="1">
      <alignment horizontal="center" vertical="justify" wrapText="1"/>
    </xf>
    <xf numFmtId="0" fontId="1" fillId="2" borderId="4" xfId="0" applyFont="1" applyFill="1" applyBorder="1" applyAlignment="1" applyProtection="1">
      <alignment horizontal="center" vertical="justify" wrapText="1"/>
    </xf>
    <xf numFmtId="0" fontId="4" fillId="0" borderId="3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FFFFCC"/>
      <color rgb="FFCCFFCC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'CONCENTRADOR MATU '!$A$6</c:f>
              <c:strCache>
                <c:ptCount val="1"/>
                <c:pt idx="0">
                  <c:v>INSCRIPCION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'CONCENTRADOR MATU '!$B$4:$O$5</c:f>
              <c:multiLvlStrCache>
                <c:ptCount val="14"/>
                <c:lvl>
                  <c:pt idx="0">
                    <c:v>1</c:v>
                  </c:pt>
                  <c:pt idx="1">
                    <c:v>2</c:v>
                  </c:pt>
                  <c:pt idx="2">
                    <c:v>1</c:v>
                  </c:pt>
                  <c:pt idx="3">
                    <c:v>2</c:v>
                  </c:pt>
                  <c:pt idx="4">
                    <c:v>1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1</c:v>
                  </c:pt>
                  <c:pt idx="11">
                    <c:v>2</c:v>
                  </c:pt>
                  <c:pt idx="12">
                    <c:v>1</c:v>
                  </c:pt>
                  <c:pt idx="13">
                    <c:v>2</c:v>
                  </c:pt>
                </c:lvl>
                <c:lvl>
                  <c:pt idx="0">
                    <c:v>2011-2012</c:v>
                  </c:pt>
                  <c:pt idx="2">
                    <c:v>2012-2013</c:v>
                  </c:pt>
                  <c:pt idx="4">
                    <c:v>2013-2014</c:v>
                  </c:pt>
                  <c:pt idx="6">
                    <c:v>2014-2015</c:v>
                  </c:pt>
                  <c:pt idx="8">
                    <c:v>2015-2016</c:v>
                  </c:pt>
                  <c:pt idx="10">
                    <c:v>2016-2017</c:v>
                  </c:pt>
                  <c:pt idx="12">
                    <c:v>2017-2018</c:v>
                  </c:pt>
                </c:lvl>
              </c:multiLvlStrCache>
            </c:multiLvlStrRef>
          </c:cat>
          <c:val>
            <c:numRef>
              <c:f>'CONCENTRADOR MATU '!$B$6:$O$6</c:f>
              <c:numCache>
                <c:formatCode>General</c:formatCode>
                <c:ptCount val="14"/>
                <c:pt idx="0">
                  <c:v>462</c:v>
                </c:pt>
                <c:pt idx="1">
                  <c:v>418</c:v>
                </c:pt>
                <c:pt idx="2">
                  <c:v>510</c:v>
                </c:pt>
                <c:pt idx="3">
                  <c:v>472</c:v>
                </c:pt>
                <c:pt idx="4">
                  <c:v>581</c:v>
                </c:pt>
                <c:pt idx="5">
                  <c:v>524</c:v>
                </c:pt>
                <c:pt idx="6">
                  <c:v>617</c:v>
                </c:pt>
                <c:pt idx="7">
                  <c:v>570</c:v>
                </c:pt>
                <c:pt idx="8">
                  <c:v>612</c:v>
                </c:pt>
                <c:pt idx="9">
                  <c:v>545</c:v>
                </c:pt>
                <c:pt idx="10">
                  <c:v>558</c:v>
                </c:pt>
                <c:pt idx="11">
                  <c:v>510</c:v>
                </c:pt>
                <c:pt idx="12">
                  <c:v>546</c:v>
                </c:pt>
              </c:numCache>
            </c:numRef>
          </c:val>
        </c:ser>
        <c:ser>
          <c:idx val="1"/>
          <c:order val="1"/>
          <c:tx>
            <c:strRef>
              <c:f>'CONCENTRADOR MATU '!$A$7</c:f>
              <c:strCache>
                <c:ptCount val="1"/>
                <c:pt idx="0">
                  <c:v>EXISTENCIA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multiLvlStrRef>
              <c:f>'CONCENTRADOR MATU '!$B$4:$O$5</c:f>
              <c:multiLvlStrCache>
                <c:ptCount val="14"/>
                <c:lvl>
                  <c:pt idx="0">
                    <c:v>1</c:v>
                  </c:pt>
                  <c:pt idx="1">
                    <c:v>2</c:v>
                  </c:pt>
                  <c:pt idx="2">
                    <c:v>1</c:v>
                  </c:pt>
                  <c:pt idx="3">
                    <c:v>2</c:v>
                  </c:pt>
                  <c:pt idx="4">
                    <c:v>1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1</c:v>
                  </c:pt>
                  <c:pt idx="11">
                    <c:v>2</c:v>
                  </c:pt>
                  <c:pt idx="12">
                    <c:v>1</c:v>
                  </c:pt>
                  <c:pt idx="13">
                    <c:v>2</c:v>
                  </c:pt>
                </c:lvl>
                <c:lvl>
                  <c:pt idx="0">
                    <c:v>2011-2012</c:v>
                  </c:pt>
                  <c:pt idx="2">
                    <c:v>2012-2013</c:v>
                  </c:pt>
                  <c:pt idx="4">
                    <c:v>2013-2014</c:v>
                  </c:pt>
                  <c:pt idx="6">
                    <c:v>2014-2015</c:v>
                  </c:pt>
                  <c:pt idx="8">
                    <c:v>2015-2016</c:v>
                  </c:pt>
                  <c:pt idx="10">
                    <c:v>2016-2017</c:v>
                  </c:pt>
                  <c:pt idx="12">
                    <c:v>2017-2018</c:v>
                  </c:pt>
                </c:lvl>
              </c:multiLvlStrCache>
            </c:multiLvlStrRef>
          </c:cat>
          <c:val>
            <c:numRef>
              <c:f>'CONCENTRADOR MATU '!$B$7:$O$7</c:f>
              <c:numCache>
                <c:formatCode>General</c:formatCode>
                <c:ptCount val="14"/>
                <c:pt idx="0">
                  <c:v>431</c:v>
                </c:pt>
                <c:pt idx="1">
                  <c:v>378</c:v>
                </c:pt>
                <c:pt idx="2">
                  <c:v>484</c:v>
                </c:pt>
                <c:pt idx="3">
                  <c:v>442</c:v>
                </c:pt>
                <c:pt idx="4">
                  <c:v>484</c:v>
                </c:pt>
                <c:pt idx="5">
                  <c:v>500</c:v>
                </c:pt>
                <c:pt idx="6">
                  <c:v>599</c:v>
                </c:pt>
                <c:pt idx="7">
                  <c:v>545</c:v>
                </c:pt>
                <c:pt idx="8">
                  <c:v>590</c:v>
                </c:pt>
                <c:pt idx="9">
                  <c:v>519</c:v>
                </c:pt>
                <c:pt idx="10">
                  <c:v>526</c:v>
                </c:pt>
                <c:pt idx="11">
                  <c:v>495</c:v>
                </c:pt>
                <c:pt idx="12">
                  <c:v>514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925248"/>
        <c:axId val="147939328"/>
      </c:barChart>
      <c:catAx>
        <c:axId val="147925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7939328"/>
        <c:crosses val="autoZero"/>
        <c:auto val="1"/>
        <c:lblAlgn val="ctr"/>
        <c:lblOffset val="100"/>
        <c:noMultiLvlLbl val="0"/>
      </c:catAx>
      <c:valAx>
        <c:axId val="147939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7925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'CONCENTRADOR MATU '!$A$20</c:f>
              <c:strCache>
                <c:ptCount val="1"/>
                <c:pt idx="0">
                  <c:v>% RETENCION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'CONCENTRADOR MATU '!$B$18:$O$21</c:f>
              <c:multiLvlStrCache>
                <c:ptCount val="14"/>
                <c:lvl>
                  <c:pt idx="0">
                    <c:v>6.71</c:v>
                  </c:pt>
                  <c:pt idx="1">
                    <c:v>9.78</c:v>
                  </c:pt>
                  <c:pt idx="2">
                    <c:v>5.1</c:v>
                  </c:pt>
                  <c:pt idx="3">
                    <c:v>6.36</c:v>
                  </c:pt>
                  <c:pt idx="4">
                    <c:v>5.1</c:v>
                  </c:pt>
                  <c:pt idx="5">
                    <c:v>4.58</c:v>
                  </c:pt>
                  <c:pt idx="6">
                    <c:v>5.83</c:v>
                  </c:pt>
                  <c:pt idx="7">
                    <c:v>4.39</c:v>
                  </c:pt>
                  <c:pt idx="8">
                    <c:v>3.59</c:v>
                  </c:pt>
                  <c:pt idx="9">
                    <c:v>4.77</c:v>
                  </c:pt>
                  <c:pt idx="10">
                    <c:v>3.06</c:v>
                  </c:pt>
                  <c:pt idx="11">
                    <c:v>2.94</c:v>
                  </c:pt>
                  <c:pt idx="12">
                    <c:v>2.96</c:v>
                  </c:pt>
                </c:lvl>
                <c:lvl>
                  <c:pt idx="0">
                    <c:v>93.29</c:v>
                  </c:pt>
                  <c:pt idx="1">
                    <c:v>90.22</c:v>
                  </c:pt>
                  <c:pt idx="2">
                    <c:v>94.9</c:v>
                  </c:pt>
                  <c:pt idx="3">
                    <c:v>93.64</c:v>
                  </c:pt>
                  <c:pt idx="4">
                    <c:v>94.9</c:v>
                  </c:pt>
                  <c:pt idx="5">
                    <c:v>93.51</c:v>
                  </c:pt>
                  <c:pt idx="6">
                    <c:v>94.17</c:v>
                  </c:pt>
                  <c:pt idx="7">
                    <c:v>93.86</c:v>
                  </c:pt>
                  <c:pt idx="8">
                    <c:v>96.41</c:v>
                  </c:pt>
                  <c:pt idx="9">
                    <c:v>95.23</c:v>
                  </c:pt>
                  <c:pt idx="10">
                    <c:v>96.94</c:v>
                  </c:pt>
                  <c:pt idx="11">
                    <c:v>97.06</c:v>
                  </c:pt>
                  <c:pt idx="12">
                    <c:v>82.67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1</c:v>
                  </c:pt>
                  <c:pt idx="3">
                    <c:v>2</c:v>
                  </c:pt>
                  <c:pt idx="4">
                    <c:v>1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1</c:v>
                  </c:pt>
                  <c:pt idx="11">
                    <c:v>2</c:v>
                  </c:pt>
                  <c:pt idx="12">
                    <c:v>1</c:v>
                  </c:pt>
                  <c:pt idx="13">
                    <c:v>2</c:v>
                  </c:pt>
                </c:lvl>
                <c:lvl>
                  <c:pt idx="0">
                    <c:v>2011-2012</c:v>
                  </c:pt>
                  <c:pt idx="2">
                    <c:v>2012-2013</c:v>
                  </c:pt>
                  <c:pt idx="4">
                    <c:v>2013-2014</c:v>
                  </c:pt>
                  <c:pt idx="6">
                    <c:v>2014-2015</c:v>
                  </c:pt>
                  <c:pt idx="8">
                    <c:v>2015-2016</c:v>
                  </c:pt>
                  <c:pt idx="10">
                    <c:v>2016-2017</c:v>
                  </c:pt>
                  <c:pt idx="12">
                    <c:v>2017-2018</c:v>
                  </c:pt>
                </c:lvl>
              </c:multiLvlStrCache>
            </c:multiLvlStrRef>
          </c:cat>
          <c:val>
            <c:numRef>
              <c:f>'CONCENTRADOR MATU '!$B$20:$O$20</c:f>
              <c:numCache>
                <c:formatCode>General</c:formatCode>
                <c:ptCount val="14"/>
                <c:pt idx="0">
                  <c:v>93.29</c:v>
                </c:pt>
                <c:pt idx="1">
                  <c:v>90.22</c:v>
                </c:pt>
                <c:pt idx="2">
                  <c:v>94.9</c:v>
                </c:pt>
                <c:pt idx="3">
                  <c:v>93.64</c:v>
                </c:pt>
                <c:pt idx="4">
                  <c:v>94.9</c:v>
                </c:pt>
                <c:pt idx="5">
                  <c:v>93.51</c:v>
                </c:pt>
                <c:pt idx="6">
                  <c:v>94.17</c:v>
                </c:pt>
                <c:pt idx="7">
                  <c:v>93.86</c:v>
                </c:pt>
                <c:pt idx="8">
                  <c:v>96.41</c:v>
                </c:pt>
                <c:pt idx="9">
                  <c:v>95.23</c:v>
                </c:pt>
                <c:pt idx="10">
                  <c:v>96.94</c:v>
                </c:pt>
                <c:pt idx="11">
                  <c:v>97.06</c:v>
                </c:pt>
                <c:pt idx="12">
                  <c:v>82.67</c:v>
                </c:pt>
              </c:numCache>
            </c:numRef>
          </c:val>
        </c:ser>
        <c:ser>
          <c:idx val="1"/>
          <c:order val="1"/>
          <c:tx>
            <c:strRef>
              <c:f>'CONCENTRADOR MATU '!$A$21</c:f>
              <c:strCache>
                <c:ptCount val="1"/>
                <c:pt idx="0">
                  <c:v>% DESERCION</c:v>
                </c:pt>
              </c:strCache>
            </c:strRef>
          </c:tx>
          <c:invertIfNegative val="0"/>
          <c:cat>
            <c:multiLvlStrRef>
              <c:f>'CONCENTRADOR MATU '!$B$18:$O$21</c:f>
              <c:multiLvlStrCache>
                <c:ptCount val="14"/>
                <c:lvl>
                  <c:pt idx="0">
                    <c:v>6.71</c:v>
                  </c:pt>
                  <c:pt idx="1">
                    <c:v>9.78</c:v>
                  </c:pt>
                  <c:pt idx="2">
                    <c:v>5.1</c:v>
                  </c:pt>
                  <c:pt idx="3">
                    <c:v>6.36</c:v>
                  </c:pt>
                  <c:pt idx="4">
                    <c:v>5.1</c:v>
                  </c:pt>
                  <c:pt idx="5">
                    <c:v>4.58</c:v>
                  </c:pt>
                  <c:pt idx="6">
                    <c:v>5.83</c:v>
                  </c:pt>
                  <c:pt idx="7">
                    <c:v>4.39</c:v>
                  </c:pt>
                  <c:pt idx="8">
                    <c:v>3.59</c:v>
                  </c:pt>
                  <c:pt idx="9">
                    <c:v>4.77</c:v>
                  </c:pt>
                  <c:pt idx="10">
                    <c:v>3.06</c:v>
                  </c:pt>
                  <c:pt idx="11">
                    <c:v>2.94</c:v>
                  </c:pt>
                  <c:pt idx="12">
                    <c:v>2.96</c:v>
                  </c:pt>
                </c:lvl>
                <c:lvl>
                  <c:pt idx="0">
                    <c:v>93.29</c:v>
                  </c:pt>
                  <c:pt idx="1">
                    <c:v>90.22</c:v>
                  </c:pt>
                  <c:pt idx="2">
                    <c:v>94.9</c:v>
                  </c:pt>
                  <c:pt idx="3">
                    <c:v>93.64</c:v>
                  </c:pt>
                  <c:pt idx="4">
                    <c:v>94.9</c:v>
                  </c:pt>
                  <c:pt idx="5">
                    <c:v>93.51</c:v>
                  </c:pt>
                  <c:pt idx="6">
                    <c:v>94.17</c:v>
                  </c:pt>
                  <c:pt idx="7">
                    <c:v>93.86</c:v>
                  </c:pt>
                  <c:pt idx="8">
                    <c:v>96.41</c:v>
                  </c:pt>
                  <c:pt idx="9">
                    <c:v>95.23</c:v>
                  </c:pt>
                  <c:pt idx="10">
                    <c:v>96.94</c:v>
                  </c:pt>
                  <c:pt idx="11">
                    <c:v>97.06</c:v>
                  </c:pt>
                  <c:pt idx="12">
                    <c:v>82.67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1</c:v>
                  </c:pt>
                  <c:pt idx="3">
                    <c:v>2</c:v>
                  </c:pt>
                  <c:pt idx="4">
                    <c:v>1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1</c:v>
                  </c:pt>
                  <c:pt idx="11">
                    <c:v>2</c:v>
                  </c:pt>
                  <c:pt idx="12">
                    <c:v>1</c:v>
                  </c:pt>
                  <c:pt idx="13">
                    <c:v>2</c:v>
                  </c:pt>
                </c:lvl>
                <c:lvl>
                  <c:pt idx="0">
                    <c:v>2011-2012</c:v>
                  </c:pt>
                  <c:pt idx="2">
                    <c:v>2012-2013</c:v>
                  </c:pt>
                  <c:pt idx="4">
                    <c:v>2013-2014</c:v>
                  </c:pt>
                  <c:pt idx="6">
                    <c:v>2014-2015</c:v>
                  </c:pt>
                  <c:pt idx="8">
                    <c:v>2015-2016</c:v>
                  </c:pt>
                  <c:pt idx="10">
                    <c:v>2016-2017</c:v>
                  </c:pt>
                  <c:pt idx="12">
                    <c:v>2017-2018</c:v>
                  </c:pt>
                </c:lvl>
              </c:multiLvlStrCache>
            </c:multiLvlStrRef>
          </c:cat>
          <c:val>
            <c:numRef>
              <c:f>'CONCENTRADOR MATU '!$B$21:$M$21</c:f>
              <c:numCache>
                <c:formatCode>General</c:formatCode>
                <c:ptCount val="12"/>
                <c:pt idx="0">
                  <c:v>6.71</c:v>
                </c:pt>
                <c:pt idx="1">
                  <c:v>9.7799999999999994</c:v>
                </c:pt>
                <c:pt idx="2">
                  <c:v>5.0999999999999996</c:v>
                </c:pt>
                <c:pt idx="3">
                  <c:v>6.36</c:v>
                </c:pt>
                <c:pt idx="4">
                  <c:v>5.0999999999999996</c:v>
                </c:pt>
                <c:pt idx="5">
                  <c:v>4.58</c:v>
                </c:pt>
                <c:pt idx="6">
                  <c:v>5.83</c:v>
                </c:pt>
                <c:pt idx="7">
                  <c:v>4.3899999999999997</c:v>
                </c:pt>
                <c:pt idx="8">
                  <c:v>3.59</c:v>
                </c:pt>
                <c:pt idx="9">
                  <c:v>4.7699999999999996</c:v>
                </c:pt>
                <c:pt idx="10">
                  <c:v>3.06</c:v>
                </c:pt>
                <c:pt idx="11">
                  <c:v>2.94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956096"/>
        <c:axId val="147957632"/>
      </c:barChart>
      <c:catAx>
        <c:axId val="147956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7957632"/>
        <c:crosses val="autoZero"/>
        <c:auto val="1"/>
        <c:lblAlgn val="ctr"/>
        <c:lblOffset val="100"/>
        <c:noMultiLvlLbl val="0"/>
      </c:catAx>
      <c:valAx>
        <c:axId val="147957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7956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'CONCENTRADOR MATU '!$A$36</c:f>
              <c:strCache>
                <c:ptCount val="1"/>
                <c:pt idx="0">
                  <c:v>APROVECHAMIENTO</c:v>
                </c:pt>
              </c:strCache>
            </c:strRef>
          </c:tx>
          <c:invertIfNegative val="0"/>
          <c:cat>
            <c:multiLvlStrRef>
              <c:f>'CONCENTRADOR MATU '!$B$34:$O$35</c:f>
              <c:multiLvlStrCache>
                <c:ptCount val="14"/>
                <c:lvl>
                  <c:pt idx="0">
                    <c:v>1</c:v>
                  </c:pt>
                  <c:pt idx="1">
                    <c:v>2</c:v>
                  </c:pt>
                  <c:pt idx="2">
                    <c:v>1</c:v>
                  </c:pt>
                  <c:pt idx="3">
                    <c:v>2</c:v>
                  </c:pt>
                  <c:pt idx="4">
                    <c:v>1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1</c:v>
                  </c:pt>
                  <c:pt idx="11">
                    <c:v>2</c:v>
                  </c:pt>
                  <c:pt idx="12">
                    <c:v>1</c:v>
                  </c:pt>
                  <c:pt idx="13">
                    <c:v>2</c:v>
                  </c:pt>
                </c:lvl>
                <c:lvl>
                  <c:pt idx="0">
                    <c:v>2011-2012</c:v>
                  </c:pt>
                  <c:pt idx="2">
                    <c:v>2012-2013</c:v>
                  </c:pt>
                  <c:pt idx="4">
                    <c:v>2013-2014</c:v>
                  </c:pt>
                  <c:pt idx="6">
                    <c:v>2014-2015</c:v>
                  </c:pt>
                  <c:pt idx="8">
                    <c:v>2015-2016</c:v>
                  </c:pt>
                  <c:pt idx="10">
                    <c:v>2016-2017</c:v>
                  </c:pt>
                  <c:pt idx="12">
                    <c:v>2017-2018</c:v>
                  </c:pt>
                </c:lvl>
              </c:multiLvlStrCache>
            </c:multiLvlStrRef>
          </c:cat>
          <c:val>
            <c:numRef>
              <c:f>'CONCENTRADOR MATU '!$B$36:$O$36</c:f>
              <c:numCache>
                <c:formatCode>General</c:formatCode>
                <c:ptCount val="14"/>
                <c:pt idx="0">
                  <c:v>7.7</c:v>
                </c:pt>
                <c:pt idx="1">
                  <c:v>7.7</c:v>
                </c:pt>
                <c:pt idx="2">
                  <c:v>7.9</c:v>
                </c:pt>
                <c:pt idx="3">
                  <c:v>7.9</c:v>
                </c:pt>
                <c:pt idx="4">
                  <c:v>7.6</c:v>
                </c:pt>
                <c:pt idx="5">
                  <c:v>7.5</c:v>
                </c:pt>
                <c:pt idx="6">
                  <c:v>7.3</c:v>
                </c:pt>
                <c:pt idx="7">
                  <c:v>7.3</c:v>
                </c:pt>
                <c:pt idx="8">
                  <c:v>7.5</c:v>
                </c:pt>
                <c:pt idx="9">
                  <c:v>7.6</c:v>
                </c:pt>
                <c:pt idx="10">
                  <c:v>7.5</c:v>
                </c:pt>
                <c:pt idx="11">
                  <c:v>7.4</c:v>
                </c:pt>
                <c:pt idx="12">
                  <c:v>7.9</c:v>
                </c:pt>
              </c:numCache>
            </c:numRef>
          </c:val>
        </c:ser>
        <c:ser>
          <c:idx val="1"/>
          <c:order val="1"/>
          <c:tx>
            <c:strRef>
              <c:f>'CONCENTRADOR MATU '!$A$37</c:f>
              <c:strCache>
                <c:ptCount val="1"/>
                <c:pt idx="0">
                  <c:v>APROBADOS EN TODAS LAS ASIGNATURAS</c:v>
                </c:pt>
              </c:strCache>
            </c:strRef>
          </c:tx>
          <c:invertIfNegative val="0"/>
          <c:cat>
            <c:multiLvlStrRef>
              <c:f>'CONCENTRADOR MATU '!$B$34:$O$35</c:f>
              <c:multiLvlStrCache>
                <c:ptCount val="14"/>
                <c:lvl>
                  <c:pt idx="0">
                    <c:v>1</c:v>
                  </c:pt>
                  <c:pt idx="1">
                    <c:v>2</c:v>
                  </c:pt>
                  <c:pt idx="2">
                    <c:v>1</c:v>
                  </c:pt>
                  <c:pt idx="3">
                    <c:v>2</c:v>
                  </c:pt>
                  <c:pt idx="4">
                    <c:v>1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1</c:v>
                  </c:pt>
                  <c:pt idx="11">
                    <c:v>2</c:v>
                  </c:pt>
                  <c:pt idx="12">
                    <c:v>1</c:v>
                  </c:pt>
                  <c:pt idx="13">
                    <c:v>2</c:v>
                  </c:pt>
                </c:lvl>
                <c:lvl>
                  <c:pt idx="0">
                    <c:v>2011-2012</c:v>
                  </c:pt>
                  <c:pt idx="2">
                    <c:v>2012-2013</c:v>
                  </c:pt>
                  <c:pt idx="4">
                    <c:v>2013-2014</c:v>
                  </c:pt>
                  <c:pt idx="6">
                    <c:v>2014-2015</c:v>
                  </c:pt>
                  <c:pt idx="8">
                    <c:v>2015-2016</c:v>
                  </c:pt>
                  <c:pt idx="10">
                    <c:v>2016-2017</c:v>
                  </c:pt>
                  <c:pt idx="12">
                    <c:v>2017-2018</c:v>
                  </c:pt>
                </c:lvl>
              </c:multiLvlStrCache>
            </c:multiLvlStrRef>
          </c:cat>
          <c:val>
            <c:numRef>
              <c:f>'CONCENTRADOR MATU '!$B$37:$O$37</c:f>
              <c:numCache>
                <c:formatCode>General</c:formatCode>
                <c:ptCount val="14"/>
                <c:pt idx="0">
                  <c:v>263</c:v>
                </c:pt>
                <c:pt idx="1">
                  <c:v>269</c:v>
                </c:pt>
                <c:pt idx="2">
                  <c:v>355</c:v>
                </c:pt>
                <c:pt idx="3">
                  <c:v>344</c:v>
                </c:pt>
                <c:pt idx="4">
                  <c:v>358</c:v>
                </c:pt>
                <c:pt idx="5">
                  <c:v>345</c:v>
                </c:pt>
                <c:pt idx="6">
                  <c:v>391</c:v>
                </c:pt>
                <c:pt idx="7">
                  <c:v>408</c:v>
                </c:pt>
                <c:pt idx="8">
                  <c:v>400</c:v>
                </c:pt>
                <c:pt idx="9">
                  <c:v>419</c:v>
                </c:pt>
                <c:pt idx="10">
                  <c:v>332</c:v>
                </c:pt>
                <c:pt idx="11">
                  <c:v>428</c:v>
                </c:pt>
                <c:pt idx="12">
                  <c:v>385</c:v>
                </c:pt>
              </c:numCache>
            </c:numRef>
          </c:val>
        </c:ser>
        <c:ser>
          <c:idx val="2"/>
          <c:order val="2"/>
          <c:tx>
            <c:strRef>
              <c:f>'CONCENTRADOR MATU '!$A$38</c:f>
              <c:strCache>
                <c:ptCount val="1"/>
                <c:pt idx="0">
                  <c:v>% APROBACION</c:v>
                </c:pt>
              </c:strCache>
            </c:strRef>
          </c:tx>
          <c:invertIfNegative val="0"/>
          <c:cat>
            <c:multiLvlStrRef>
              <c:f>'CONCENTRADOR MATU '!$B$34:$O$35</c:f>
              <c:multiLvlStrCache>
                <c:ptCount val="14"/>
                <c:lvl>
                  <c:pt idx="0">
                    <c:v>1</c:v>
                  </c:pt>
                  <c:pt idx="1">
                    <c:v>2</c:v>
                  </c:pt>
                  <c:pt idx="2">
                    <c:v>1</c:v>
                  </c:pt>
                  <c:pt idx="3">
                    <c:v>2</c:v>
                  </c:pt>
                  <c:pt idx="4">
                    <c:v>1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1</c:v>
                  </c:pt>
                  <c:pt idx="11">
                    <c:v>2</c:v>
                  </c:pt>
                  <c:pt idx="12">
                    <c:v>1</c:v>
                  </c:pt>
                  <c:pt idx="13">
                    <c:v>2</c:v>
                  </c:pt>
                </c:lvl>
                <c:lvl>
                  <c:pt idx="0">
                    <c:v>2011-2012</c:v>
                  </c:pt>
                  <c:pt idx="2">
                    <c:v>2012-2013</c:v>
                  </c:pt>
                  <c:pt idx="4">
                    <c:v>2013-2014</c:v>
                  </c:pt>
                  <c:pt idx="6">
                    <c:v>2014-2015</c:v>
                  </c:pt>
                  <c:pt idx="8">
                    <c:v>2015-2016</c:v>
                  </c:pt>
                  <c:pt idx="10">
                    <c:v>2016-2017</c:v>
                  </c:pt>
                  <c:pt idx="12">
                    <c:v>2017-2018</c:v>
                  </c:pt>
                </c:lvl>
              </c:multiLvlStrCache>
            </c:multiLvlStrRef>
          </c:cat>
          <c:val>
            <c:numRef>
              <c:f>'CONCENTRADOR MATU '!$B$38:$O$38</c:f>
              <c:numCache>
                <c:formatCode>0.00</c:formatCode>
                <c:ptCount val="14"/>
                <c:pt idx="0">
                  <c:v>61.02</c:v>
                </c:pt>
                <c:pt idx="1">
                  <c:v>71.16</c:v>
                </c:pt>
                <c:pt idx="2">
                  <c:v>73.349999999999994</c:v>
                </c:pt>
                <c:pt idx="3">
                  <c:v>77.83</c:v>
                </c:pt>
                <c:pt idx="4">
                  <c:v>73.97</c:v>
                </c:pt>
                <c:pt idx="5">
                  <c:v>69</c:v>
                </c:pt>
                <c:pt idx="6">
                  <c:v>65.28</c:v>
                </c:pt>
                <c:pt idx="7">
                  <c:v>74.86</c:v>
                </c:pt>
                <c:pt idx="8">
                  <c:v>67.8</c:v>
                </c:pt>
                <c:pt idx="9">
                  <c:v>80.73</c:v>
                </c:pt>
                <c:pt idx="10">
                  <c:v>61.37</c:v>
                </c:pt>
                <c:pt idx="11">
                  <c:v>86.46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979264"/>
        <c:axId val="147981056"/>
      </c:barChart>
      <c:catAx>
        <c:axId val="14797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7981056"/>
        <c:crosses val="autoZero"/>
        <c:auto val="1"/>
        <c:lblAlgn val="ctr"/>
        <c:lblOffset val="100"/>
        <c:noMultiLvlLbl val="0"/>
      </c:catAx>
      <c:valAx>
        <c:axId val="147981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79792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'CONCENTRADOR MATU '!$A$51</c:f>
              <c:strCache>
                <c:ptCount val="1"/>
                <c:pt idx="0">
                  <c:v>SEMESTRE</c:v>
                </c:pt>
              </c:strCache>
            </c:strRef>
          </c:tx>
          <c:invertIfNegative val="0"/>
          <c:cat>
            <c:multiLvlStrRef>
              <c:f>'CONCENTRADOR MATU '!$B$50:$O$51</c:f>
              <c:multiLvlStrCache>
                <c:ptCount val="14"/>
                <c:lvl>
                  <c:pt idx="0">
                    <c:v>1</c:v>
                  </c:pt>
                  <c:pt idx="1">
                    <c:v>2</c:v>
                  </c:pt>
                  <c:pt idx="2">
                    <c:v>1</c:v>
                  </c:pt>
                  <c:pt idx="3">
                    <c:v>2</c:v>
                  </c:pt>
                  <c:pt idx="4">
                    <c:v>1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1</c:v>
                  </c:pt>
                  <c:pt idx="11">
                    <c:v>2</c:v>
                  </c:pt>
                  <c:pt idx="12">
                    <c:v>1</c:v>
                  </c:pt>
                  <c:pt idx="13">
                    <c:v>2</c:v>
                  </c:pt>
                </c:lvl>
                <c:lvl>
                  <c:pt idx="0">
                    <c:v>2011-2012</c:v>
                  </c:pt>
                  <c:pt idx="2">
                    <c:v>2012-2013</c:v>
                  </c:pt>
                  <c:pt idx="4">
                    <c:v>2013-2014</c:v>
                  </c:pt>
                  <c:pt idx="6">
                    <c:v>2014-2015</c:v>
                  </c:pt>
                  <c:pt idx="8">
                    <c:v>2015-2016</c:v>
                  </c:pt>
                  <c:pt idx="10">
                    <c:v>2016-2017</c:v>
                  </c:pt>
                  <c:pt idx="12">
                    <c:v>2017-2018</c:v>
                  </c:pt>
                </c:lvl>
              </c:multiLvlStrCache>
            </c:multiLvlStrRef>
          </c:cat>
          <c:val>
            <c:numRef>
              <c:f>'CONCENTRADOR MATU '!$B$51:$I$51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</c:numCache>
            </c:numRef>
          </c:val>
        </c:ser>
        <c:ser>
          <c:idx val="1"/>
          <c:order val="1"/>
          <c:tx>
            <c:strRef>
              <c:f>'CONCENTRADOR MATU '!$A$52</c:f>
              <c:strCache>
                <c:ptCount val="1"/>
                <c:pt idx="0">
                  <c:v>EXISTENCIA</c:v>
                </c:pt>
              </c:strCache>
            </c:strRef>
          </c:tx>
          <c:invertIfNegative val="0"/>
          <c:cat>
            <c:multiLvlStrRef>
              <c:f>'CONCENTRADOR MATU '!$B$50:$O$51</c:f>
              <c:multiLvlStrCache>
                <c:ptCount val="14"/>
                <c:lvl>
                  <c:pt idx="0">
                    <c:v>1</c:v>
                  </c:pt>
                  <c:pt idx="1">
                    <c:v>2</c:v>
                  </c:pt>
                  <c:pt idx="2">
                    <c:v>1</c:v>
                  </c:pt>
                  <c:pt idx="3">
                    <c:v>2</c:v>
                  </c:pt>
                  <c:pt idx="4">
                    <c:v>1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1</c:v>
                  </c:pt>
                  <c:pt idx="11">
                    <c:v>2</c:v>
                  </c:pt>
                  <c:pt idx="12">
                    <c:v>1</c:v>
                  </c:pt>
                  <c:pt idx="13">
                    <c:v>2</c:v>
                  </c:pt>
                </c:lvl>
                <c:lvl>
                  <c:pt idx="0">
                    <c:v>2011-2012</c:v>
                  </c:pt>
                  <c:pt idx="2">
                    <c:v>2012-2013</c:v>
                  </c:pt>
                  <c:pt idx="4">
                    <c:v>2013-2014</c:v>
                  </c:pt>
                  <c:pt idx="6">
                    <c:v>2014-2015</c:v>
                  </c:pt>
                  <c:pt idx="8">
                    <c:v>2015-2016</c:v>
                  </c:pt>
                  <c:pt idx="10">
                    <c:v>2016-2017</c:v>
                  </c:pt>
                  <c:pt idx="12">
                    <c:v>2017-2018</c:v>
                  </c:pt>
                </c:lvl>
              </c:multiLvlStrCache>
            </c:multiLvlStrRef>
          </c:cat>
          <c:val>
            <c:numRef>
              <c:f>'CONCENTRADOR MATU '!$B$52:$O$52</c:f>
              <c:numCache>
                <c:formatCode>General</c:formatCode>
                <c:ptCount val="14"/>
                <c:pt idx="0">
                  <c:v>431</c:v>
                </c:pt>
                <c:pt idx="1">
                  <c:v>378</c:v>
                </c:pt>
                <c:pt idx="2">
                  <c:v>484</c:v>
                </c:pt>
                <c:pt idx="3">
                  <c:v>442</c:v>
                </c:pt>
                <c:pt idx="4">
                  <c:v>484</c:v>
                </c:pt>
                <c:pt idx="5">
                  <c:v>500</c:v>
                </c:pt>
                <c:pt idx="6">
                  <c:v>599</c:v>
                </c:pt>
                <c:pt idx="7">
                  <c:v>545</c:v>
                </c:pt>
                <c:pt idx="8">
                  <c:v>590</c:v>
                </c:pt>
                <c:pt idx="9">
                  <c:v>519</c:v>
                </c:pt>
                <c:pt idx="10">
                  <c:v>541</c:v>
                </c:pt>
                <c:pt idx="11">
                  <c:v>495</c:v>
                </c:pt>
                <c:pt idx="12">
                  <c:v>514</c:v>
                </c:pt>
              </c:numCache>
            </c:numRef>
          </c:val>
        </c:ser>
        <c:ser>
          <c:idx val="2"/>
          <c:order val="2"/>
          <c:tx>
            <c:strRef>
              <c:f>'CONCENTRADOR MATU '!$A$53</c:f>
              <c:strCache>
                <c:ptCount val="1"/>
                <c:pt idx="0">
                  <c:v>REPROBADOS</c:v>
                </c:pt>
              </c:strCache>
            </c:strRef>
          </c:tx>
          <c:invertIfNegative val="0"/>
          <c:cat>
            <c:multiLvlStrRef>
              <c:f>'CONCENTRADOR MATU '!$B$50:$O$51</c:f>
              <c:multiLvlStrCache>
                <c:ptCount val="14"/>
                <c:lvl>
                  <c:pt idx="0">
                    <c:v>1</c:v>
                  </c:pt>
                  <c:pt idx="1">
                    <c:v>2</c:v>
                  </c:pt>
                  <c:pt idx="2">
                    <c:v>1</c:v>
                  </c:pt>
                  <c:pt idx="3">
                    <c:v>2</c:v>
                  </c:pt>
                  <c:pt idx="4">
                    <c:v>1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1</c:v>
                  </c:pt>
                  <c:pt idx="11">
                    <c:v>2</c:v>
                  </c:pt>
                  <c:pt idx="12">
                    <c:v>1</c:v>
                  </c:pt>
                  <c:pt idx="13">
                    <c:v>2</c:v>
                  </c:pt>
                </c:lvl>
                <c:lvl>
                  <c:pt idx="0">
                    <c:v>2011-2012</c:v>
                  </c:pt>
                  <c:pt idx="2">
                    <c:v>2012-2013</c:v>
                  </c:pt>
                  <c:pt idx="4">
                    <c:v>2013-2014</c:v>
                  </c:pt>
                  <c:pt idx="6">
                    <c:v>2014-2015</c:v>
                  </c:pt>
                  <c:pt idx="8">
                    <c:v>2015-2016</c:v>
                  </c:pt>
                  <c:pt idx="10">
                    <c:v>2016-2017</c:v>
                  </c:pt>
                  <c:pt idx="12">
                    <c:v>2017-2018</c:v>
                  </c:pt>
                </c:lvl>
              </c:multiLvlStrCache>
            </c:multiLvlStrRef>
          </c:cat>
          <c:val>
            <c:numRef>
              <c:f>'CONCENTRADOR MATU '!$B$53:$K$53</c:f>
              <c:numCache>
                <c:formatCode>General</c:formatCode>
                <c:ptCount val="10"/>
                <c:pt idx="0">
                  <c:v>168</c:v>
                </c:pt>
                <c:pt idx="1">
                  <c:v>109</c:v>
                </c:pt>
                <c:pt idx="2">
                  <c:v>129</c:v>
                </c:pt>
                <c:pt idx="3">
                  <c:v>98</c:v>
                </c:pt>
                <c:pt idx="4">
                  <c:v>126</c:v>
                </c:pt>
                <c:pt idx="5">
                  <c:v>155</c:v>
                </c:pt>
                <c:pt idx="6">
                  <c:v>208</c:v>
                </c:pt>
                <c:pt idx="7">
                  <c:v>137</c:v>
                </c:pt>
                <c:pt idx="8">
                  <c:v>190</c:v>
                </c:pt>
                <c:pt idx="9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'CONCENTRADOR MATU '!$A$54</c:f>
              <c:strCache>
                <c:ptCount val="1"/>
                <c:pt idx="0">
                  <c:v>% REPROBACIÓN</c:v>
                </c:pt>
              </c:strCache>
            </c:strRef>
          </c:tx>
          <c:invertIfNegative val="0"/>
          <c:cat>
            <c:multiLvlStrRef>
              <c:f>'CONCENTRADOR MATU '!$B$50:$O$51</c:f>
              <c:multiLvlStrCache>
                <c:ptCount val="14"/>
                <c:lvl>
                  <c:pt idx="0">
                    <c:v>1</c:v>
                  </c:pt>
                  <c:pt idx="1">
                    <c:v>2</c:v>
                  </c:pt>
                  <c:pt idx="2">
                    <c:v>1</c:v>
                  </c:pt>
                  <c:pt idx="3">
                    <c:v>2</c:v>
                  </c:pt>
                  <c:pt idx="4">
                    <c:v>1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1</c:v>
                  </c:pt>
                  <c:pt idx="11">
                    <c:v>2</c:v>
                  </c:pt>
                  <c:pt idx="12">
                    <c:v>1</c:v>
                  </c:pt>
                  <c:pt idx="13">
                    <c:v>2</c:v>
                  </c:pt>
                </c:lvl>
                <c:lvl>
                  <c:pt idx="0">
                    <c:v>2011-2012</c:v>
                  </c:pt>
                  <c:pt idx="2">
                    <c:v>2012-2013</c:v>
                  </c:pt>
                  <c:pt idx="4">
                    <c:v>2013-2014</c:v>
                  </c:pt>
                  <c:pt idx="6">
                    <c:v>2014-2015</c:v>
                  </c:pt>
                  <c:pt idx="8">
                    <c:v>2015-2016</c:v>
                  </c:pt>
                  <c:pt idx="10">
                    <c:v>2016-2017</c:v>
                  </c:pt>
                  <c:pt idx="12">
                    <c:v>2017-2018</c:v>
                  </c:pt>
                </c:lvl>
              </c:multiLvlStrCache>
            </c:multiLvlStrRef>
          </c:cat>
          <c:val>
            <c:numRef>
              <c:f>'CONCENTRADOR MATU '!$B$54:$K$54</c:f>
              <c:numCache>
                <c:formatCode>General</c:formatCode>
                <c:ptCount val="10"/>
                <c:pt idx="0">
                  <c:v>38.97911832946636</c:v>
                </c:pt>
                <c:pt idx="1">
                  <c:v>28.835978835978835</c:v>
                </c:pt>
                <c:pt idx="2">
                  <c:v>26.652892561983471</c:v>
                </c:pt>
                <c:pt idx="3">
                  <c:v>22.171945701357465</c:v>
                </c:pt>
                <c:pt idx="4">
                  <c:v>26.033057851239668</c:v>
                </c:pt>
                <c:pt idx="5">
                  <c:v>31</c:v>
                </c:pt>
                <c:pt idx="6">
                  <c:v>34.724540901502507</c:v>
                </c:pt>
                <c:pt idx="7">
                  <c:v>25.137614678899084</c:v>
                </c:pt>
                <c:pt idx="8">
                  <c:v>32.200000000000003</c:v>
                </c:pt>
                <c:pt idx="9">
                  <c:v>19.27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005248"/>
        <c:axId val="148006784"/>
      </c:barChart>
      <c:catAx>
        <c:axId val="148005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8006784"/>
        <c:crosses val="autoZero"/>
        <c:auto val="1"/>
        <c:lblAlgn val="ctr"/>
        <c:lblOffset val="100"/>
        <c:noMultiLvlLbl val="0"/>
      </c:catAx>
      <c:valAx>
        <c:axId val="148006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005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'CONCENTRADOR  VESP'!$A$6</c:f>
              <c:strCache>
                <c:ptCount val="1"/>
                <c:pt idx="0">
                  <c:v>INSCRIPCION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'CONCENTRADOR  VESP'!$B$4:$K$5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1</c:v>
                  </c:pt>
                  <c:pt idx="3">
                    <c:v>2</c:v>
                  </c:pt>
                  <c:pt idx="4">
                    <c:v>1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2013-2014</c:v>
                  </c:pt>
                  <c:pt idx="2">
                    <c:v>2014-2015</c:v>
                  </c:pt>
                  <c:pt idx="4">
                    <c:v>2015-2016</c:v>
                  </c:pt>
                  <c:pt idx="6">
                    <c:v>2016-2017</c:v>
                  </c:pt>
                  <c:pt idx="8">
                    <c:v>2017-2018</c:v>
                  </c:pt>
                </c:lvl>
              </c:multiLvlStrCache>
            </c:multiLvlStrRef>
          </c:cat>
          <c:val>
            <c:numRef>
              <c:f>'CONCENTRADOR  VESP'!$B$6:$K$6</c:f>
              <c:numCache>
                <c:formatCode>General</c:formatCode>
                <c:ptCount val="10"/>
                <c:pt idx="0">
                  <c:v>57</c:v>
                </c:pt>
                <c:pt idx="1">
                  <c:v>31</c:v>
                </c:pt>
                <c:pt idx="2">
                  <c:v>79</c:v>
                </c:pt>
                <c:pt idx="3">
                  <c:v>61</c:v>
                </c:pt>
                <c:pt idx="4">
                  <c:v>145</c:v>
                </c:pt>
                <c:pt idx="5">
                  <c:v>111</c:v>
                </c:pt>
                <c:pt idx="6">
                  <c:v>196</c:v>
                </c:pt>
                <c:pt idx="7">
                  <c:v>153</c:v>
                </c:pt>
                <c:pt idx="8">
                  <c:v>293</c:v>
                </c:pt>
              </c:numCache>
            </c:numRef>
          </c:val>
        </c:ser>
        <c:ser>
          <c:idx val="1"/>
          <c:order val="1"/>
          <c:tx>
            <c:strRef>
              <c:f>'CONCENTRADOR  VESP'!$A$7</c:f>
              <c:strCache>
                <c:ptCount val="1"/>
                <c:pt idx="0">
                  <c:v>EXISTENCIA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multiLvlStrRef>
              <c:f>'CONCENTRADOR  VESP'!$B$4:$K$5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1</c:v>
                  </c:pt>
                  <c:pt idx="3">
                    <c:v>2</c:v>
                  </c:pt>
                  <c:pt idx="4">
                    <c:v>1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2013-2014</c:v>
                  </c:pt>
                  <c:pt idx="2">
                    <c:v>2014-2015</c:v>
                  </c:pt>
                  <c:pt idx="4">
                    <c:v>2015-2016</c:v>
                  </c:pt>
                  <c:pt idx="6">
                    <c:v>2016-2017</c:v>
                  </c:pt>
                  <c:pt idx="8">
                    <c:v>2017-2018</c:v>
                  </c:pt>
                </c:lvl>
              </c:multiLvlStrCache>
            </c:multiLvlStrRef>
          </c:cat>
          <c:val>
            <c:numRef>
              <c:f>'CONCENTRADOR  VESP'!$B$7:$K$7</c:f>
              <c:numCache>
                <c:formatCode>General</c:formatCode>
                <c:ptCount val="10"/>
                <c:pt idx="0">
                  <c:v>52</c:v>
                </c:pt>
                <c:pt idx="1">
                  <c:v>30</c:v>
                </c:pt>
                <c:pt idx="2">
                  <c:v>71</c:v>
                </c:pt>
                <c:pt idx="3">
                  <c:v>52</c:v>
                </c:pt>
                <c:pt idx="4">
                  <c:v>129</c:v>
                </c:pt>
                <c:pt idx="5">
                  <c:v>100</c:v>
                </c:pt>
                <c:pt idx="6">
                  <c:v>173</c:v>
                </c:pt>
                <c:pt idx="7">
                  <c:v>146</c:v>
                </c:pt>
                <c:pt idx="8">
                  <c:v>261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211968"/>
        <c:axId val="148213760"/>
      </c:barChart>
      <c:catAx>
        <c:axId val="148211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8213760"/>
        <c:crosses val="autoZero"/>
        <c:auto val="1"/>
        <c:lblAlgn val="ctr"/>
        <c:lblOffset val="100"/>
        <c:noMultiLvlLbl val="0"/>
      </c:catAx>
      <c:valAx>
        <c:axId val="148213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2119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'CONCENTRADOR  VESP'!$A$20</c:f>
              <c:strCache>
                <c:ptCount val="1"/>
                <c:pt idx="0">
                  <c:v>% RETENCION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'CONCENTRADOR  VESP'!$B$18:$K$21</c:f>
              <c:multiLvlStrCache>
                <c:ptCount val="10"/>
                <c:lvl>
                  <c:pt idx="0">
                    <c:v>8.77</c:v>
                  </c:pt>
                  <c:pt idx="1">
                    <c:v>6.45</c:v>
                  </c:pt>
                  <c:pt idx="2">
                    <c:v>10.13</c:v>
                  </c:pt>
                  <c:pt idx="3">
                    <c:v>14.75</c:v>
                  </c:pt>
                  <c:pt idx="4">
                    <c:v>11.03</c:v>
                  </c:pt>
                  <c:pt idx="5">
                    <c:v>9.91</c:v>
                  </c:pt>
                  <c:pt idx="6">
                    <c:v>11.73</c:v>
                  </c:pt>
                  <c:pt idx="7">
                    <c:v>4.58</c:v>
                  </c:pt>
                  <c:pt idx="8">
                    <c:v>9.38</c:v>
                  </c:pt>
                </c:lvl>
                <c:lvl>
                  <c:pt idx="0">
                    <c:v>91.23</c:v>
                  </c:pt>
                  <c:pt idx="1">
                    <c:v>93.55</c:v>
                  </c:pt>
                  <c:pt idx="2">
                    <c:v>89.87</c:v>
                  </c:pt>
                  <c:pt idx="3">
                    <c:v>85.25</c:v>
                  </c:pt>
                  <c:pt idx="4">
                    <c:v>88.97</c:v>
                  </c:pt>
                  <c:pt idx="5">
                    <c:v>90.09</c:v>
                  </c:pt>
                  <c:pt idx="6">
                    <c:v>88.27</c:v>
                  </c:pt>
                  <c:pt idx="7">
                    <c:v>95.42</c:v>
                  </c:pt>
                  <c:pt idx="8">
                    <c:v>95.31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1</c:v>
                  </c:pt>
                  <c:pt idx="3">
                    <c:v>2</c:v>
                  </c:pt>
                  <c:pt idx="4">
                    <c:v>1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2013-2014</c:v>
                  </c:pt>
                  <c:pt idx="2">
                    <c:v>2014-2015</c:v>
                  </c:pt>
                  <c:pt idx="4">
                    <c:v>2015-2016</c:v>
                  </c:pt>
                  <c:pt idx="6">
                    <c:v>2016-2017</c:v>
                  </c:pt>
                  <c:pt idx="8">
                    <c:v>2017-2018</c:v>
                  </c:pt>
                </c:lvl>
              </c:multiLvlStrCache>
            </c:multiLvlStrRef>
          </c:cat>
          <c:val>
            <c:numRef>
              <c:f>'CONCENTRADOR  VESP'!$B$20:$K$20</c:f>
              <c:numCache>
                <c:formatCode>General</c:formatCode>
                <c:ptCount val="10"/>
                <c:pt idx="0">
                  <c:v>91.23</c:v>
                </c:pt>
                <c:pt idx="1">
                  <c:v>93.55</c:v>
                </c:pt>
                <c:pt idx="2">
                  <c:v>89.87</c:v>
                </c:pt>
                <c:pt idx="3">
                  <c:v>85.25</c:v>
                </c:pt>
                <c:pt idx="4">
                  <c:v>88.97</c:v>
                </c:pt>
                <c:pt idx="5">
                  <c:v>90.09</c:v>
                </c:pt>
                <c:pt idx="6">
                  <c:v>88.27</c:v>
                </c:pt>
                <c:pt idx="7">
                  <c:v>95.42</c:v>
                </c:pt>
                <c:pt idx="8">
                  <c:v>95.31</c:v>
                </c:pt>
              </c:numCache>
            </c:numRef>
          </c:val>
        </c:ser>
        <c:ser>
          <c:idx val="1"/>
          <c:order val="1"/>
          <c:tx>
            <c:strRef>
              <c:f>'CONCENTRADOR  VESP'!$A$21</c:f>
              <c:strCache>
                <c:ptCount val="1"/>
                <c:pt idx="0">
                  <c:v>% DESERCION</c:v>
                </c:pt>
              </c:strCache>
            </c:strRef>
          </c:tx>
          <c:invertIfNegative val="0"/>
          <c:cat>
            <c:multiLvlStrRef>
              <c:f>'CONCENTRADOR  VESP'!$B$18:$K$21</c:f>
              <c:multiLvlStrCache>
                <c:ptCount val="10"/>
                <c:lvl>
                  <c:pt idx="0">
                    <c:v>8.77</c:v>
                  </c:pt>
                  <c:pt idx="1">
                    <c:v>6.45</c:v>
                  </c:pt>
                  <c:pt idx="2">
                    <c:v>10.13</c:v>
                  </c:pt>
                  <c:pt idx="3">
                    <c:v>14.75</c:v>
                  </c:pt>
                  <c:pt idx="4">
                    <c:v>11.03</c:v>
                  </c:pt>
                  <c:pt idx="5">
                    <c:v>9.91</c:v>
                  </c:pt>
                  <c:pt idx="6">
                    <c:v>11.73</c:v>
                  </c:pt>
                  <c:pt idx="7">
                    <c:v>4.58</c:v>
                  </c:pt>
                  <c:pt idx="8">
                    <c:v>9.38</c:v>
                  </c:pt>
                </c:lvl>
                <c:lvl>
                  <c:pt idx="0">
                    <c:v>91.23</c:v>
                  </c:pt>
                  <c:pt idx="1">
                    <c:v>93.55</c:v>
                  </c:pt>
                  <c:pt idx="2">
                    <c:v>89.87</c:v>
                  </c:pt>
                  <c:pt idx="3">
                    <c:v>85.25</c:v>
                  </c:pt>
                  <c:pt idx="4">
                    <c:v>88.97</c:v>
                  </c:pt>
                  <c:pt idx="5">
                    <c:v>90.09</c:v>
                  </c:pt>
                  <c:pt idx="6">
                    <c:v>88.27</c:v>
                  </c:pt>
                  <c:pt idx="7">
                    <c:v>95.42</c:v>
                  </c:pt>
                  <c:pt idx="8">
                    <c:v>95.31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1</c:v>
                  </c:pt>
                  <c:pt idx="3">
                    <c:v>2</c:v>
                  </c:pt>
                  <c:pt idx="4">
                    <c:v>1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2013-2014</c:v>
                  </c:pt>
                  <c:pt idx="2">
                    <c:v>2014-2015</c:v>
                  </c:pt>
                  <c:pt idx="4">
                    <c:v>2015-2016</c:v>
                  </c:pt>
                  <c:pt idx="6">
                    <c:v>2016-2017</c:v>
                  </c:pt>
                  <c:pt idx="8">
                    <c:v>2017-2018</c:v>
                  </c:pt>
                </c:lvl>
              </c:multiLvlStrCache>
            </c:multiLvlStrRef>
          </c:cat>
          <c:val>
            <c:numRef>
              <c:f>'CONCENTRADOR  VESP'!$B$21:$K$21</c:f>
              <c:numCache>
                <c:formatCode>General</c:formatCode>
                <c:ptCount val="10"/>
                <c:pt idx="0">
                  <c:v>8.77</c:v>
                </c:pt>
                <c:pt idx="1">
                  <c:v>6.45</c:v>
                </c:pt>
                <c:pt idx="2">
                  <c:v>10.130000000000001</c:v>
                </c:pt>
                <c:pt idx="3">
                  <c:v>14.75</c:v>
                </c:pt>
                <c:pt idx="4">
                  <c:v>11.03</c:v>
                </c:pt>
                <c:pt idx="5">
                  <c:v>9.91</c:v>
                </c:pt>
                <c:pt idx="6">
                  <c:v>11.73</c:v>
                </c:pt>
                <c:pt idx="7">
                  <c:v>4.58</c:v>
                </c:pt>
                <c:pt idx="8">
                  <c:v>9.3800000000000008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112128"/>
        <c:axId val="148113664"/>
      </c:barChart>
      <c:catAx>
        <c:axId val="148112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8113664"/>
        <c:crosses val="autoZero"/>
        <c:auto val="1"/>
        <c:lblAlgn val="ctr"/>
        <c:lblOffset val="100"/>
        <c:noMultiLvlLbl val="0"/>
      </c:catAx>
      <c:valAx>
        <c:axId val="148113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112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'CONCENTRADOR  VESP'!$A$36</c:f>
              <c:strCache>
                <c:ptCount val="1"/>
                <c:pt idx="0">
                  <c:v>APROVECHAMIENTO</c:v>
                </c:pt>
              </c:strCache>
            </c:strRef>
          </c:tx>
          <c:invertIfNegative val="0"/>
          <c:cat>
            <c:multiLvlStrRef>
              <c:f>'CONCENTRADOR  VESP'!$B$34:$K$35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1</c:v>
                  </c:pt>
                  <c:pt idx="3">
                    <c:v>2</c:v>
                  </c:pt>
                  <c:pt idx="4">
                    <c:v>1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2013-2014</c:v>
                  </c:pt>
                  <c:pt idx="2">
                    <c:v>2014-2015</c:v>
                  </c:pt>
                  <c:pt idx="4">
                    <c:v>2015-2016</c:v>
                  </c:pt>
                  <c:pt idx="6">
                    <c:v>2016-2017</c:v>
                  </c:pt>
                  <c:pt idx="8">
                    <c:v>2017-2018</c:v>
                  </c:pt>
                </c:lvl>
              </c:multiLvlStrCache>
            </c:multiLvlStrRef>
          </c:cat>
          <c:val>
            <c:numRef>
              <c:f>'CONCENTRADOR  VESP'!$B$36:$K$36</c:f>
              <c:numCache>
                <c:formatCode>General</c:formatCode>
                <c:ptCount val="10"/>
                <c:pt idx="0">
                  <c:v>6.96</c:v>
                </c:pt>
                <c:pt idx="1">
                  <c:v>7.4</c:v>
                </c:pt>
                <c:pt idx="2">
                  <c:v>7.65</c:v>
                </c:pt>
                <c:pt idx="3">
                  <c:v>7.45</c:v>
                </c:pt>
                <c:pt idx="4">
                  <c:v>7.5</c:v>
                </c:pt>
                <c:pt idx="5">
                  <c:v>7.4</c:v>
                </c:pt>
                <c:pt idx="6">
                  <c:v>7.5</c:v>
                </c:pt>
                <c:pt idx="7">
                  <c:v>7.1</c:v>
                </c:pt>
                <c:pt idx="8">
                  <c:v>7.5</c:v>
                </c:pt>
              </c:numCache>
            </c:numRef>
          </c:val>
        </c:ser>
        <c:ser>
          <c:idx val="1"/>
          <c:order val="1"/>
          <c:tx>
            <c:strRef>
              <c:f>'CONCENTRADOR  VESP'!$A$37</c:f>
              <c:strCache>
                <c:ptCount val="1"/>
                <c:pt idx="0">
                  <c:v>APROBADOS EN TODAS LAS ASIGNATURAS</c:v>
                </c:pt>
              </c:strCache>
            </c:strRef>
          </c:tx>
          <c:invertIfNegative val="0"/>
          <c:cat>
            <c:multiLvlStrRef>
              <c:f>'CONCENTRADOR  VESP'!$B$34:$K$35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1</c:v>
                  </c:pt>
                  <c:pt idx="3">
                    <c:v>2</c:v>
                  </c:pt>
                  <c:pt idx="4">
                    <c:v>1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2013-2014</c:v>
                  </c:pt>
                  <c:pt idx="2">
                    <c:v>2014-2015</c:v>
                  </c:pt>
                  <c:pt idx="4">
                    <c:v>2015-2016</c:v>
                  </c:pt>
                  <c:pt idx="6">
                    <c:v>2016-2017</c:v>
                  </c:pt>
                  <c:pt idx="8">
                    <c:v>2017-2018</c:v>
                  </c:pt>
                </c:lvl>
              </c:multiLvlStrCache>
            </c:multiLvlStrRef>
          </c:cat>
          <c:val>
            <c:numRef>
              <c:f>'CONCENTRADOR  VESP'!$B$37:$K$37</c:f>
              <c:numCache>
                <c:formatCode>General</c:formatCode>
                <c:ptCount val="10"/>
                <c:pt idx="0">
                  <c:v>22</c:v>
                </c:pt>
                <c:pt idx="1">
                  <c:v>21</c:v>
                </c:pt>
                <c:pt idx="2">
                  <c:v>36</c:v>
                </c:pt>
                <c:pt idx="3">
                  <c:v>45</c:v>
                </c:pt>
                <c:pt idx="4">
                  <c:v>76</c:v>
                </c:pt>
                <c:pt idx="5">
                  <c:v>67</c:v>
                </c:pt>
                <c:pt idx="6">
                  <c:v>103</c:v>
                </c:pt>
                <c:pt idx="7">
                  <c:v>19</c:v>
                </c:pt>
                <c:pt idx="8">
                  <c:v>103</c:v>
                </c:pt>
              </c:numCache>
            </c:numRef>
          </c:val>
        </c:ser>
        <c:ser>
          <c:idx val="2"/>
          <c:order val="2"/>
          <c:tx>
            <c:strRef>
              <c:f>'CONCENTRADOR  VESP'!$A$38</c:f>
              <c:strCache>
                <c:ptCount val="1"/>
                <c:pt idx="0">
                  <c:v>% APROBACION</c:v>
                </c:pt>
              </c:strCache>
            </c:strRef>
          </c:tx>
          <c:invertIfNegative val="0"/>
          <c:cat>
            <c:multiLvlStrRef>
              <c:f>'CONCENTRADOR  VESP'!$B$34:$K$35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1</c:v>
                  </c:pt>
                  <c:pt idx="3">
                    <c:v>2</c:v>
                  </c:pt>
                  <c:pt idx="4">
                    <c:v>1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2013-2014</c:v>
                  </c:pt>
                  <c:pt idx="2">
                    <c:v>2014-2015</c:v>
                  </c:pt>
                  <c:pt idx="4">
                    <c:v>2015-2016</c:v>
                  </c:pt>
                  <c:pt idx="6">
                    <c:v>2016-2017</c:v>
                  </c:pt>
                  <c:pt idx="8">
                    <c:v>2017-2018</c:v>
                  </c:pt>
                </c:lvl>
              </c:multiLvlStrCache>
            </c:multiLvlStrRef>
          </c:cat>
          <c:val>
            <c:numRef>
              <c:f>'CONCENTRADOR  VESP'!$B$38:$K$38</c:f>
              <c:numCache>
                <c:formatCode>0.00</c:formatCode>
                <c:ptCount val="10"/>
                <c:pt idx="0">
                  <c:v>42.31</c:v>
                </c:pt>
                <c:pt idx="1">
                  <c:v>70</c:v>
                </c:pt>
                <c:pt idx="2">
                  <c:v>57.99</c:v>
                </c:pt>
                <c:pt idx="3">
                  <c:v>86.54</c:v>
                </c:pt>
                <c:pt idx="4">
                  <c:v>58.91</c:v>
                </c:pt>
                <c:pt idx="5">
                  <c:v>67</c:v>
                </c:pt>
                <c:pt idx="6">
                  <c:v>59.54</c:v>
                </c:pt>
                <c:pt idx="7">
                  <c:v>70.55</c:v>
                </c:pt>
                <c:pt idx="8">
                  <c:v>39.46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133760"/>
        <c:axId val="148135296"/>
      </c:barChart>
      <c:catAx>
        <c:axId val="148133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8135296"/>
        <c:crosses val="autoZero"/>
        <c:auto val="1"/>
        <c:lblAlgn val="ctr"/>
        <c:lblOffset val="100"/>
        <c:noMultiLvlLbl val="0"/>
      </c:catAx>
      <c:valAx>
        <c:axId val="148135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1337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'CONCENTRADOR  VESP'!$A$52</c:f>
              <c:strCache>
                <c:ptCount val="1"/>
                <c:pt idx="0">
                  <c:v>EXISTENCIA</c:v>
                </c:pt>
              </c:strCache>
            </c:strRef>
          </c:tx>
          <c:invertIfNegative val="0"/>
          <c:cat>
            <c:multiLvlStrRef>
              <c:f>'CONCENTRADOR  VESP'!$B$50:$K$51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1</c:v>
                  </c:pt>
                  <c:pt idx="3">
                    <c:v>2</c:v>
                  </c:pt>
                  <c:pt idx="4">
                    <c:v>1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2013-2014</c:v>
                  </c:pt>
                  <c:pt idx="2">
                    <c:v>2014-2015</c:v>
                  </c:pt>
                  <c:pt idx="4">
                    <c:v>2015-2016</c:v>
                  </c:pt>
                  <c:pt idx="6">
                    <c:v>2016-2017</c:v>
                  </c:pt>
                  <c:pt idx="8">
                    <c:v>2017-2018</c:v>
                  </c:pt>
                </c:lvl>
              </c:multiLvlStrCache>
            </c:multiLvlStrRef>
          </c:cat>
          <c:val>
            <c:numRef>
              <c:f>'CONCENTRADOR  VESP'!$B$52:$K$52</c:f>
              <c:numCache>
                <c:formatCode>General</c:formatCode>
                <c:ptCount val="10"/>
                <c:pt idx="0">
                  <c:v>52</c:v>
                </c:pt>
                <c:pt idx="1">
                  <c:v>30</c:v>
                </c:pt>
                <c:pt idx="2">
                  <c:v>71</c:v>
                </c:pt>
                <c:pt idx="3">
                  <c:v>52</c:v>
                </c:pt>
                <c:pt idx="4">
                  <c:v>129</c:v>
                </c:pt>
                <c:pt idx="5">
                  <c:v>100</c:v>
                </c:pt>
                <c:pt idx="6">
                  <c:v>173</c:v>
                </c:pt>
                <c:pt idx="7">
                  <c:v>146</c:v>
                </c:pt>
                <c:pt idx="8">
                  <c:v>261</c:v>
                </c:pt>
              </c:numCache>
            </c:numRef>
          </c:val>
        </c:ser>
        <c:ser>
          <c:idx val="1"/>
          <c:order val="1"/>
          <c:tx>
            <c:strRef>
              <c:f>'CONCENTRADOR  VESP'!$A$53</c:f>
              <c:strCache>
                <c:ptCount val="1"/>
                <c:pt idx="0">
                  <c:v>REPROBADOS</c:v>
                </c:pt>
              </c:strCache>
            </c:strRef>
          </c:tx>
          <c:invertIfNegative val="0"/>
          <c:cat>
            <c:multiLvlStrRef>
              <c:f>'CONCENTRADOR  VESP'!$B$50:$K$51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1</c:v>
                  </c:pt>
                  <c:pt idx="3">
                    <c:v>2</c:v>
                  </c:pt>
                  <c:pt idx="4">
                    <c:v>1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2013-2014</c:v>
                  </c:pt>
                  <c:pt idx="2">
                    <c:v>2014-2015</c:v>
                  </c:pt>
                  <c:pt idx="4">
                    <c:v>2015-2016</c:v>
                  </c:pt>
                  <c:pt idx="6">
                    <c:v>2016-2017</c:v>
                  </c:pt>
                  <c:pt idx="8">
                    <c:v>2017-2018</c:v>
                  </c:pt>
                </c:lvl>
              </c:multiLvlStrCache>
            </c:multiLvlStrRef>
          </c:cat>
          <c:val>
            <c:numRef>
              <c:f>'CONCENTRADOR  VESP'!$B$53:$K$53</c:f>
              <c:numCache>
                <c:formatCode>General</c:formatCode>
                <c:ptCount val="10"/>
                <c:pt idx="0">
                  <c:v>30</c:v>
                </c:pt>
                <c:pt idx="1">
                  <c:v>9</c:v>
                </c:pt>
                <c:pt idx="2">
                  <c:v>35</c:v>
                </c:pt>
                <c:pt idx="3">
                  <c:v>7</c:v>
                </c:pt>
                <c:pt idx="4">
                  <c:v>53</c:v>
                </c:pt>
                <c:pt idx="5">
                  <c:v>33</c:v>
                </c:pt>
                <c:pt idx="6">
                  <c:v>70</c:v>
                </c:pt>
                <c:pt idx="7">
                  <c:v>43</c:v>
                </c:pt>
                <c:pt idx="8">
                  <c:v>158</c:v>
                </c:pt>
              </c:numCache>
            </c:numRef>
          </c:val>
        </c:ser>
        <c:ser>
          <c:idx val="2"/>
          <c:order val="2"/>
          <c:tx>
            <c:strRef>
              <c:f>'CONCENTRADOR  VESP'!$A$54</c:f>
              <c:strCache>
                <c:ptCount val="1"/>
                <c:pt idx="0">
                  <c:v>% REPROBACIÓN</c:v>
                </c:pt>
              </c:strCache>
            </c:strRef>
          </c:tx>
          <c:invertIfNegative val="0"/>
          <c:cat>
            <c:multiLvlStrRef>
              <c:f>'CONCENTRADOR  VESP'!$B$50:$K$51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1</c:v>
                  </c:pt>
                  <c:pt idx="3">
                    <c:v>2</c:v>
                  </c:pt>
                  <c:pt idx="4">
                    <c:v>1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2013-2014</c:v>
                  </c:pt>
                  <c:pt idx="2">
                    <c:v>2014-2015</c:v>
                  </c:pt>
                  <c:pt idx="4">
                    <c:v>2015-2016</c:v>
                  </c:pt>
                  <c:pt idx="6">
                    <c:v>2016-2017</c:v>
                  </c:pt>
                  <c:pt idx="8">
                    <c:v>2017-2018</c:v>
                  </c:pt>
                </c:lvl>
              </c:multiLvlStrCache>
            </c:multiLvlStrRef>
          </c:cat>
          <c:val>
            <c:numRef>
              <c:f>'CONCENTRADOR  VESP'!$B$54:$K$54</c:f>
              <c:numCache>
                <c:formatCode>General</c:formatCode>
                <c:ptCount val="10"/>
                <c:pt idx="0">
                  <c:v>57.692307692307693</c:v>
                </c:pt>
                <c:pt idx="1">
                  <c:v>30</c:v>
                </c:pt>
                <c:pt idx="2">
                  <c:v>49.29577464788732</c:v>
                </c:pt>
                <c:pt idx="3">
                  <c:v>13.461538461538462</c:v>
                </c:pt>
                <c:pt idx="4">
                  <c:v>41.09</c:v>
                </c:pt>
                <c:pt idx="5">
                  <c:v>33</c:v>
                </c:pt>
                <c:pt idx="6">
                  <c:v>40.46</c:v>
                </c:pt>
                <c:pt idx="7">
                  <c:v>29.45</c:v>
                </c:pt>
                <c:pt idx="8">
                  <c:v>39.46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173184"/>
        <c:axId val="148174720"/>
      </c:barChart>
      <c:catAx>
        <c:axId val="148173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8174720"/>
        <c:crosses val="autoZero"/>
        <c:auto val="1"/>
        <c:lblAlgn val="ctr"/>
        <c:lblOffset val="100"/>
        <c:noMultiLvlLbl val="0"/>
      </c:catAx>
      <c:valAx>
        <c:axId val="148174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173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238125</xdr:colOff>
      <xdr:row>1</xdr:row>
      <xdr:rowOff>390525</xdr:rowOff>
    </xdr:from>
    <xdr:to>
      <xdr:col>27</xdr:col>
      <xdr:colOff>238125</xdr:colOff>
      <xdr:row>16</xdr:row>
      <xdr:rowOff>66675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266700</xdr:colOff>
      <xdr:row>16</xdr:row>
      <xdr:rowOff>171450</xdr:rowOff>
    </xdr:from>
    <xdr:to>
      <xdr:col>27</xdr:col>
      <xdr:colOff>266700</xdr:colOff>
      <xdr:row>31</xdr:row>
      <xdr:rowOff>57150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285750</xdr:colOff>
      <xdr:row>31</xdr:row>
      <xdr:rowOff>152400</xdr:rowOff>
    </xdr:from>
    <xdr:to>
      <xdr:col>27</xdr:col>
      <xdr:colOff>285750</xdr:colOff>
      <xdr:row>46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342900</xdr:colOff>
      <xdr:row>48</xdr:row>
      <xdr:rowOff>85725</xdr:rowOff>
    </xdr:from>
    <xdr:to>
      <xdr:col>27</xdr:col>
      <xdr:colOff>342900</xdr:colOff>
      <xdr:row>62</xdr:row>
      <xdr:rowOff>142875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371475</xdr:colOff>
      <xdr:row>2</xdr:row>
      <xdr:rowOff>0</xdr:rowOff>
    </xdr:from>
    <xdr:to>
      <xdr:col>23</xdr:col>
      <xdr:colOff>371475</xdr:colOff>
      <xdr:row>16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342900</xdr:colOff>
      <xdr:row>16</xdr:row>
      <xdr:rowOff>161925</xdr:rowOff>
    </xdr:from>
    <xdr:to>
      <xdr:col>23</xdr:col>
      <xdr:colOff>342900</xdr:colOff>
      <xdr:row>31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31</xdr:row>
      <xdr:rowOff>142875</xdr:rowOff>
    </xdr:from>
    <xdr:to>
      <xdr:col>24</xdr:col>
      <xdr:colOff>0</xdr:colOff>
      <xdr:row>46</xdr:row>
      <xdr:rowOff>28575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19050</xdr:colOff>
      <xdr:row>48</xdr:row>
      <xdr:rowOff>123825</xdr:rowOff>
    </xdr:from>
    <xdr:to>
      <xdr:col>24</xdr:col>
      <xdr:colOff>19050</xdr:colOff>
      <xdr:row>62</xdr:row>
      <xdr:rowOff>180975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96"/>
  <sheetViews>
    <sheetView topLeftCell="A79" zoomScale="85" zoomScaleNormal="85" workbookViewId="0">
      <selection activeCell="P86" sqref="P86"/>
    </sheetView>
  </sheetViews>
  <sheetFormatPr defaultColWidth="11.42578125" defaultRowHeight="15" x14ac:dyDescent="0.25"/>
  <cols>
    <col min="1" max="4" width="5.7109375" style="3" customWidth="1"/>
    <col min="5" max="5" width="2.5703125" style="3" bestFit="1" customWidth="1"/>
    <col min="6" max="7" width="3.28515625" style="3" bestFit="1" customWidth="1"/>
    <col min="8" max="8" width="3.140625" style="3" bestFit="1" customWidth="1"/>
    <col min="9" max="16" width="5.7109375" style="3" customWidth="1"/>
    <col min="17" max="17" width="6.7109375" style="3" customWidth="1"/>
    <col min="18" max="20" width="6.7109375" style="3" bestFit="1" customWidth="1"/>
    <col min="21" max="22" width="5.7109375" style="3" customWidth="1"/>
    <col min="23" max="23" width="7.5703125" style="3" bestFit="1" customWidth="1"/>
    <col min="24" max="24" width="5.7109375" style="3" customWidth="1"/>
    <col min="25" max="25" width="6.42578125" style="3" customWidth="1"/>
    <col min="26" max="34" width="5.7109375" style="3" customWidth="1"/>
    <col min="35" max="35" width="6.85546875" style="3" bestFit="1" customWidth="1"/>
    <col min="36" max="36" width="5.7109375" style="3" customWidth="1"/>
    <col min="37" max="16384" width="11.42578125" style="3"/>
  </cols>
  <sheetData>
    <row r="2" spans="1:36" ht="21" x14ac:dyDescent="0.35">
      <c r="A2" s="43" t="s">
        <v>39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5" spans="1:36" ht="15.75" x14ac:dyDescent="0.25">
      <c r="A5" s="38" t="s">
        <v>24</v>
      </c>
      <c r="B5" s="38"/>
      <c r="C5" s="38"/>
      <c r="D5" s="38"/>
      <c r="E5" s="38"/>
    </row>
    <row r="6" spans="1:36" ht="15" customHeight="1" x14ac:dyDescent="0.25">
      <c r="A6" s="35" t="s">
        <v>0</v>
      </c>
      <c r="B6" s="36"/>
      <c r="C6" s="36"/>
      <c r="D6" s="37"/>
      <c r="E6" s="35" t="s">
        <v>1</v>
      </c>
      <c r="F6" s="36"/>
      <c r="G6" s="36"/>
      <c r="H6" s="37"/>
      <c r="I6" s="35" t="s">
        <v>2</v>
      </c>
      <c r="J6" s="36"/>
      <c r="K6" s="36"/>
      <c r="L6" s="37"/>
      <c r="M6" s="35" t="s">
        <v>3</v>
      </c>
      <c r="N6" s="36"/>
      <c r="O6" s="36"/>
      <c r="P6" s="37"/>
      <c r="Q6" s="35" t="s">
        <v>4</v>
      </c>
      <c r="R6" s="36"/>
      <c r="S6" s="36"/>
      <c r="T6" s="37"/>
      <c r="U6" s="35" t="s">
        <v>5</v>
      </c>
      <c r="V6" s="36"/>
      <c r="W6" s="36"/>
      <c r="X6" s="37"/>
      <c r="Y6" s="35" t="s">
        <v>6</v>
      </c>
      <c r="Z6" s="36"/>
      <c r="AA6" s="36"/>
      <c r="AB6" s="37"/>
      <c r="AC6" s="39" t="s">
        <v>7</v>
      </c>
      <c r="AD6" s="40"/>
      <c r="AE6" s="40"/>
      <c r="AF6" s="41"/>
      <c r="AG6" s="35" t="s">
        <v>8</v>
      </c>
      <c r="AH6" s="36"/>
      <c r="AI6" s="36"/>
      <c r="AJ6" s="37"/>
    </row>
    <row r="7" spans="1:36" ht="25.5" x14ac:dyDescent="0.25">
      <c r="A7" s="6" t="s">
        <v>16</v>
      </c>
      <c r="B7" s="6" t="s">
        <v>17</v>
      </c>
      <c r="C7" s="6" t="s">
        <v>18</v>
      </c>
      <c r="D7" s="6" t="s">
        <v>9</v>
      </c>
      <c r="E7" s="6" t="s">
        <v>16</v>
      </c>
      <c r="F7" s="6" t="s">
        <v>17</v>
      </c>
      <c r="G7" s="6" t="s">
        <v>18</v>
      </c>
      <c r="H7" s="6" t="s">
        <v>9</v>
      </c>
      <c r="I7" s="6" t="s">
        <v>16</v>
      </c>
      <c r="J7" s="6" t="s">
        <v>17</v>
      </c>
      <c r="K7" s="6" t="s">
        <v>18</v>
      </c>
      <c r="L7" s="7" t="s">
        <v>9</v>
      </c>
      <c r="M7" s="6" t="s">
        <v>16</v>
      </c>
      <c r="N7" s="6" t="s">
        <v>17</v>
      </c>
      <c r="O7" s="6" t="s">
        <v>18</v>
      </c>
      <c r="P7" s="6" t="s">
        <v>9</v>
      </c>
      <c r="Q7" s="6" t="s">
        <v>16</v>
      </c>
      <c r="R7" s="6" t="s">
        <v>17</v>
      </c>
      <c r="S7" s="6" t="s">
        <v>18</v>
      </c>
      <c r="T7" s="8" t="s">
        <v>10</v>
      </c>
      <c r="U7" s="6" t="s">
        <v>16</v>
      </c>
      <c r="V7" s="6" t="s">
        <v>17</v>
      </c>
      <c r="W7" s="6" t="s">
        <v>18</v>
      </c>
      <c r="X7" s="7" t="s">
        <v>10</v>
      </c>
      <c r="Y7" s="6" t="s">
        <v>16</v>
      </c>
      <c r="Z7" s="6" t="s">
        <v>17</v>
      </c>
      <c r="AA7" s="6" t="s">
        <v>18</v>
      </c>
      <c r="AB7" s="9" t="s">
        <v>11</v>
      </c>
      <c r="AC7" s="6" t="s">
        <v>16</v>
      </c>
      <c r="AD7" s="6" t="s">
        <v>17</v>
      </c>
      <c r="AE7" s="6" t="s">
        <v>18</v>
      </c>
      <c r="AF7" s="10" t="s">
        <v>9</v>
      </c>
      <c r="AG7" s="6" t="s">
        <v>16</v>
      </c>
      <c r="AH7" s="6" t="s">
        <v>17</v>
      </c>
      <c r="AI7" s="6" t="s">
        <v>18</v>
      </c>
      <c r="AJ7" s="11" t="s">
        <v>10</v>
      </c>
    </row>
    <row r="8" spans="1:36" x14ac:dyDescent="0.25">
      <c r="A8" s="12">
        <v>233</v>
      </c>
      <c r="B8" s="12">
        <v>140</v>
      </c>
      <c r="C8" s="12">
        <v>89</v>
      </c>
      <c r="D8" s="1">
        <f>SUM(A8:C8)</f>
        <v>462</v>
      </c>
      <c r="E8" s="12">
        <v>0</v>
      </c>
      <c r="F8" s="12">
        <v>0</v>
      </c>
      <c r="G8" s="12">
        <v>0</v>
      </c>
      <c r="H8" s="1">
        <f t="shared" ref="H8" si="0">SUM(E8:G8)</f>
        <v>0</v>
      </c>
      <c r="I8" s="12">
        <v>12</v>
      </c>
      <c r="J8" s="12">
        <v>13</v>
      </c>
      <c r="K8" s="12">
        <v>6</v>
      </c>
      <c r="L8" s="1">
        <f>SUM(I8:K8)</f>
        <v>31</v>
      </c>
      <c r="M8" s="18">
        <f t="shared" ref="M8:O9" si="1">A8+E8-I8</f>
        <v>221</v>
      </c>
      <c r="N8" s="13">
        <f t="shared" si="1"/>
        <v>127</v>
      </c>
      <c r="O8" s="13">
        <f t="shared" si="1"/>
        <v>83</v>
      </c>
      <c r="P8" s="14">
        <f t="shared" ref="P8" si="2">SUM(M8:O8)</f>
        <v>431</v>
      </c>
      <c r="Q8" s="15">
        <f t="shared" ref="Q8:T9" si="3">((M8-E8)*100/A8)</f>
        <v>94.849785407725321</v>
      </c>
      <c r="R8" s="15">
        <f t="shared" si="3"/>
        <v>90.714285714285708</v>
      </c>
      <c r="S8" s="15">
        <f t="shared" si="3"/>
        <v>93.258426966292134</v>
      </c>
      <c r="T8" s="16">
        <f>((P8-H8)*100/D8)</f>
        <v>93.290043290043286</v>
      </c>
      <c r="U8" s="15">
        <f t="shared" ref="U8:X10" si="4">(I8*100/A8)</f>
        <v>5.1502145922746783</v>
      </c>
      <c r="V8" s="15">
        <f t="shared" si="4"/>
        <v>9.2857142857142865</v>
      </c>
      <c r="W8" s="15">
        <f t="shared" si="4"/>
        <v>6.7415730337078648</v>
      </c>
      <c r="X8" s="19">
        <f>(L8*100/D8)</f>
        <v>6.7099567099567103</v>
      </c>
      <c r="Y8" s="12">
        <v>8</v>
      </c>
      <c r="Z8" s="12">
        <v>7</v>
      </c>
      <c r="AA8" s="12">
        <v>8</v>
      </c>
      <c r="AB8" s="17">
        <f t="shared" ref="AB8" si="5">IF(COUNT(Y8:AA8)=0,"0",AVERAGE(Y8:AA8))</f>
        <v>7.666666666666667</v>
      </c>
      <c r="AC8" s="12">
        <v>127</v>
      </c>
      <c r="AD8" s="12">
        <v>81</v>
      </c>
      <c r="AE8" s="12">
        <v>55</v>
      </c>
      <c r="AF8" s="1">
        <f t="shared" ref="AF8" si="6">SUM(AC8:AE8)</f>
        <v>263</v>
      </c>
      <c r="AG8" s="15">
        <f t="shared" ref="AG8:AG9" si="7">(AC8*100)/M8</f>
        <v>57.466063348416291</v>
      </c>
      <c r="AH8" s="15">
        <f>AD8*100/N8</f>
        <v>63.779527559055119</v>
      </c>
      <c r="AI8" s="15">
        <f>AE8*100/O8</f>
        <v>66.265060240963862</v>
      </c>
      <c r="AJ8" s="16">
        <f>AF8*100/P8</f>
        <v>61.02088167053364</v>
      </c>
    </row>
    <row r="9" spans="1:36" x14ac:dyDescent="0.25">
      <c r="A9" s="1">
        <f t="shared" ref="A9:L9" si="8">SUM(A8:A8)</f>
        <v>233</v>
      </c>
      <c r="B9" s="1">
        <f t="shared" si="8"/>
        <v>140</v>
      </c>
      <c r="C9" s="1">
        <f t="shared" si="8"/>
        <v>89</v>
      </c>
      <c r="D9" s="1">
        <f t="shared" si="8"/>
        <v>462</v>
      </c>
      <c r="E9" s="1">
        <f t="shared" si="8"/>
        <v>0</v>
      </c>
      <c r="F9" s="1">
        <f t="shared" si="8"/>
        <v>0</v>
      </c>
      <c r="G9" s="1">
        <f t="shared" si="8"/>
        <v>0</v>
      </c>
      <c r="H9" s="1">
        <f t="shared" si="8"/>
        <v>0</v>
      </c>
      <c r="I9" s="1">
        <f t="shared" si="8"/>
        <v>12</v>
      </c>
      <c r="J9" s="1">
        <f t="shared" si="8"/>
        <v>13</v>
      </c>
      <c r="K9" s="1">
        <f t="shared" si="8"/>
        <v>6</v>
      </c>
      <c r="L9" s="1">
        <f t="shared" si="8"/>
        <v>31</v>
      </c>
      <c r="M9" s="14">
        <f t="shared" si="1"/>
        <v>221</v>
      </c>
      <c r="N9" s="14">
        <f t="shared" si="1"/>
        <v>127</v>
      </c>
      <c r="O9" s="14">
        <f t="shared" si="1"/>
        <v>83</v>
      </c>
      <c r="P9" s="14">
        <f>SUM(P8:P8)</f>
        <v>431</v>
      </c>
      <c r="Q9" s="16">
        <f t="shared" si="3"/>
        <v>94.849785407725321</v>
      </c>
      <c r="R9" s="16">
        <f t="shared" si="3"/>
        <v>90.714285714285708</v>
      </c>
      <c r="S9" s="16">
        <f t="shared" si="3"/>
        <v>93.258426966292134</v>
      </c>
      <c r="T9" s="16">
        <f t="shared" si="3"/>
        <v>93.290043290043286</v>
      </c>
      <c r="U9" s="16">
        <f t="shared" si="4"/>
        <v>5.1502145922746783</v>
      </c>
      <c r="V9" s="16">
        <f t="shared" si="4"/>
        <v>9.2857142857142865</v>
      </c>
      <c r="W9" s="16">
        <f t="shared" si="4"/>
        <v>6.7415730337078648</v>
      </c>
      <c r="X9" s="16">
        <f t="shared" si="4"/>
        <v>6.7099567099567103</v>
      </c>
      <c r="Y9" s="17">
        <f>IF(COUNT(Y8:Y8)=0,"0",AVERAGE(Y8:Y8))</f>
        <v>8</v>
      </c>
      <c r="Z9" s="17">
        <f>IF(COUNT(Z8:Z8)=0,"0",AVERAGE(Z8:Z8))</f>
        <v>7</v>
      </c>
      <c r="AA9" s="17">
        <f>IF(COUNT(AA8:AA8)=0,"0",AVERAGE(AA8:AA8))</f>
        <v>8</v>
      </c>
      <c r="AB9" s="17">
        <f>IF(COUNT(AB8:AB8)=0,"0",AVERAGE(AB8:AB8))</f>
        <v>7.666666666666667</v>
      </c>
      <c r="AC9" s="1">
        <f>SUM(AC8:AC8)</f>
        <v>127</v>
      </c>
      <c r="AD9" s="1">
        <f>SUM(AD8:AD8)</f>
        <v>81</v>
      </c>
      <c r="AE9" s="1">
        <f>SUM(AE8:AE8)</f>
        <v>55</v>
      </c>
      <c r="AF9" s="1">
        <f>SUM(AF8:AF8)</f>
        <v>263</v>
      </c>
      <c r="AG9" s="16">
        <f t="shared" si="7"/>
        <v>57.466063348416291</v>
      </c>
      <c r="AH9" s="16">
        <f t="shared" ref="AH9:AJ9" si="9">AD9*100/N9</f>
        <v>63.779527559055119</v>
      </c>
      <c r="AI9" s="16">
        <f t="shared" si="9"/>
        <v>66.265060240963862</v>
      </c>
      <c r="AJ9" s="16">
        <f t="shared" si="9"/>
        <v>61.02088167053364</v>
      </c>
    </row>
    <row r="10" spans="1:36" x14ac:dyDescent="0.25">
      <c r="A10" s="1"/>
      <c r="B10" s="1"/>
      <c r="C10" s="1"/>
      <c r="D10" s="1">
        <f>SUM(A9,B9,C9)</f>
        <v>462</v>
      </c>
      <c r="E10" s="1"/>
      <c r="F10" s="1"/>
      <c r="G10" s="1"/>
      <c r="H10" s="1">
        <f>SUM(E9,F9,G9)</f>
        <v>0</v>
      </c>
      <c r="I10" s="1"/>
      <c r="J10" s="1"/>
      <c r="K10" s="1"/>
      <c r="L10" s="1">
        <f>SUM(I9,J9,K9)</f>
        <v>31</v>
      </c>
      <c r="M10" s="14">
        <f>SUM(M8:M8)</f>
        <v>221</v>
      </c>
      <c r="N10" s="14">
        <f>SUM(N8:N8)</f>
        <v>127</v>
      </c>
      <c r="O10" s="14">
        <f>SUM(O8:O8)</f>
        <v>83</v>
      </c>
      <c r="P10" s="14">
        <f>SUM(M9,N9,O9)</f>
        <v>431</v>
      </c>
      <c r="Q10" s="1"/>
      <c r="R10" s="1"/>
      <c r="S10" s="1"/>
      <c r="T10" s="16">
        <f>((P10-H10)*100/D10)</f>
        <v>93.290043290043286</v>
      </c>
      <c r="U10" s="1"/>
      <c r="V10" s="1"/>
      <c r="W10" s="1"/>
      <c r="X10" s="16">
        <f t="shared" si="4"/>
        <v>6.7099567099567103</v>
      </c>
      <c r="Y10" s="20"/>
      <c r="Z10" s="20"/>
      <c r="AA10" s="20"/>
      <c r="AB10" s="17">
        <f>IF(COUNT(Y9:AA9)=0,"0",AVERAGE(Y9:AA9))</f>
        <v>7.666666666666667</v>
      </c>
      <c r="AC10" s="1"/>
      <c r="AD10" s="1"/>
      <c r="AE10" s="1"/>
      <c r="AF10" s="1">
        <f>SUM(AC9:AE9)</f>
        <v>263</v>
      </c>
      <c r="AG10" s="16"/>
      <c r="AH10" s="16"/>
      <c r="AI10" s="16"/>
      <c r="AJ10" s="16">
        <f>AF10*100/P10</f>
        <v>61.02088167053364</v>
      </c>
    </row>
    <row r="11" spans="1:36" ht="15.75" x14ac:dyDescent="0.25">
      <c r="A11" s="42" t="s">
        <v>34</v>
      </c>
      <c r="B11" s="42"/>
      <c r="C11" s="42"/>
      <c r="D11" s="42"/>
      <c r="E11" s="42"/>
    </row>
    <row r="12" spans="1:36" ht="15" customHeight="1" x14ac:dyDescent="0.25">
      <c r="A12" s="35" t="s">
        <v>0</v>
      </c>
      <c r="B12" s="36"/>
      <c r="C12" s="36"/>
      <c r="D12" s="37"/>
      <c r="E12" s="35" t="s">
        <v>1</v>
      </c>
      <c r="F12" s="36"/>
      <c r="G12" s="36"/>
      <c r="H12" s="37"/>
      <c r="I12" s="35" t="s">
        <v>2</v>
      </c>
      <c r="J12" s="36"/>
      <c r="K12" s="36"/>
      <c r="L12" s="37"/>
      <c r="M12" s="35" t="s">
        <v>3</v>
      </c>
      <c r="N12" s="36"/>
      <c r="O12" s="36"/>
      <c r="P12" s="37"/>
      <c r="Q12" s="35" t="s">
        <v>4</v>
      </c>
      <c r="R12" s="36"/>
      <c r="S12" s="36"/>
      <c r="T12" s="37"/>
      <c r="U12" s="35" t="s">
        <v>5</v>
      </c>
      <c r="V12" s="36"/>
      <c r="W12" s="36"/>
      <c r="X12" s="37"/>
      <c r="Y12" s="35" t="s">
        <v>6</v>
      </c>
      <c r="Z12" s="36"/>
      <c r="AA12" s="36"/>
      <c r="AB12" s="37"/>
      <c r="AC12" s="39" t="s">
        <v>7</v>
      </c>
      <c r="AD12" s="40"/>
      <c r="AE12" s="40"/>
      <c r="AF12" s="41"/>
      <c r="AG12" s="35" t="s">
        <v>8</v>
      </c>
      <c r="AH12" s="36"/>
      <c r="AI12" s="36"/>
      <c r="AJ12" s="37"/>
    </row>
    <row r="13" spans="1:36" ht="25.5" x14ac:dyDescent="0.25">
      <c r="A13" s="10" t="s">
        <v>13</v>
      </c>
      <c r="B13" s="10" t="s">
        <v>14</v>
      </c>
      <c r="C13" s="10" t="s">
        <v>15</v>
      </c>
      <c r="D13" s="10" t="s">
        <v>9</v>
      </c>
      <c r="E13" s="10" t="s">
        <v>13</v>
      </c>
      <c r="F13" s="10" t="s">
        <v>14</v>
      </c>
      <c r="G13" s="10" t="s">
        <v>15</v>
      </c>
      <c r="H13" s="10" t="s">
        <v>9</v>
      </c>
      <c r="I13" s="10" t="s">
        <v>13</v>
      </c>
      <c r="J13" s="10" t="s">
        <v>14</v>
      </c>
      <c r="K13" s="10" t="s">
        <v>15</v>
      </c>
      <c r="L13" s="21" t="s">
        <v>9</v>
      </c>
      <c r="M13" s="10" t="s">
        <v>13</v>
      </c>
      <c r="N13" s="10" t="s">
        <v>14</v>
      </c>
      <c r="O13" s="10" t="s">
        <v>15</v>
      </c>
      <c r="P13" s="10" t="s">
        <v>9</v>
      </c>
      <c r="Q13" s="10" t="s">
        <v>13</v>
      </c>
      <c r="R13" s="10" t="s">
        <v>14</v>
      </c>
      <c r="S13" s="10" t="s">
        <v>15</v>
      </c>
      <c r="T13" s="22" t="s">
        <v>10</v>
      </c>
      <c r="U13" s="10" t="s">
        <v>13</v>
      </c>
      <c r="V13" s="10" t="s">
        <v>14</v>
      </c>
      <c r="W13" s="10" t="s">
        <v>15</v>
      </c>
      <c r="X13" s="21" t="s">
        <v>10</v>
      </c>
      <c r="Y13" s="10" t="s">
        <v>13</v>
      </c>
      <c r="Z13" s="10" t="s">
        <v>14</v>
      </c>
      <c r="AA13" s="10" t="s">
        <v>15</v>
      </c>
      <c r="AB13" s="9" t="s">
        <v>11</v>
      </c>
      <c r="AC13" s="10" t="s">
        <v>13</v>
      </c>
      <c r="AD13" s="10" t="s">
        <v>14</v>
      </c>
      <c r="AE13" s="10" t="s">
        <v>15</v>
      </c>
      <c r="AF13" s="10" t="s">
        <v>9</v>
      </c>
      <c r="AG13" s="10" t="s">
        <v>13</v>
      </c>
      <c r="AH13" s="10" t="s">
        <v>14</v>
      </c>
      <c r="AI13" s="10" t="s">
        <v>15</v>
      </c>
      <c r="AJ13" s="11" t="s">
        <v>10</v>
      </c>
    </row>
    <row r="14" spans="1:36" x14ac:dyDescent="0.25">
      <c r="A14" s="12">
        <v>210</v>
      </c>
      <c r="B14" s="12">
        <v>118</v>
      </c>
      <c r="C14" s="12">
        <f>42+39</f>
        <v>81</v>
      </c>
      <c r="D14" s="1">
        <f>SUM(A14:C14)</f>
        <v>409</v>
      </c>
      <c r="E14" s="12">
        <v>8</v>
      </c>
      <c r="F14" s="12">
        <v>1</v>
      </c>
      <c r="G14" s="12">
        <v>0</v>
      </c>
      <c r="H14" s="1">
        <f t="shared" ref="H14" si="10">SUM(E14:G14)</f>
        <v>9</v>
      </c>
      <c r="I14" s="12">
        <v>30</v>
      </c>
      <c r="J14" s="12">
        <v>7</v>
      </c>
      <c r="K14" s="12">
        <v>3</v>
      </c>
      <c r="L14" s="1">
        <f t="shared" ref="L14" si="11">SUM(I14:K14)</f>
        <v>40</v>
      </c>
      <c r="M14" s="18">
        <f t="shared" ref="M14:O15" si="12">A14+E14-I14</f>
        <v>188</v>
      </c>
      <c r="N14" s="13">
        <f t="shared" si="12"/>
        <v>112</v>
      </c>
      <c r="O14" s="13">
        <f t="shared" si="12"/>
        <v>78</v>
      </c>
      <c r="P14" s="14">
        <f t="shared" ref="P14" si="13">SUM(M14:O14)</f>
        <v>378</v>
      </c>
      <c r="Q14" s="15">
        <f t="shared" ref="Q14:T15" si="14">((M14-E14)*100/A14)</f>
        <v>85.714285714285708</v>
      </c>
      <c r="R14" s="15">
        <f t="shared" si="14"/>
        <v>94.067796610169495</v>
      </c>
      <c r="S14" s="15">
        <f t="shared" si="14"/>
        <v>96.296296296296291</v>
      </c>
      <c r="T14" s="16">
        <f>((P14-H14)*100/D14)</f>
        <v>90.220048899755497</v>
      </c>
      <c r="U14" s="15">
        <f t="shared" ref="U14:X16" si="15">(I14*100/A14)</f>
        <v>14.285714285714286</v>
      </c>
      <c r="V14" s="15">
        <f t="shared" si="15"/>
        <v>5.9322033898305087</v>
      </c>
      <c r="W14" s="15">
        <f t="shared" si="15"/>
        <v>3.7037037037037037</v>
      </c>
      <c r="X14" s="19">
        <f>(L14*100/D14)</f>
        <v>9.7799511002444994</v>
      </c>
      <c r="Y14" s="12">
        <v>8</v>
      </c>
      <c r="Z14" s="12">
        <v>7</v>
      </c>
      <c r="AA14" s="12">
        <v>8</v>
      </c>
      <c r="AB14" s="23">
        <f t="shared" ref="AB14" si="16">AVERAGE(Y14:AA14)</f>
        <v>7.666666666666667</v>
      </c>
      <c r="AC14" s="12">
        <v>125</v>
      </c>
      <c r="AD14" s="12">
        <v>66</v>
      </c>
      <c r="AE14" s="12">
        <v>78</v>
      </c>
      <c r="AF14" s="1">
        <f t="shared" ref="AF14" si="17">SUM(AC14:AE14)</f>
        <v>269</v>
      </c>
      <c r="AG14" s="15">
        <f t="shared" ref="AG14:AG15" si="18">(AC14*100)/M14</f>
        <v>66.489361702127653</v>
      </c>
      <c r="AH14" s="15">
        <f>AD14*100/N14</f>
        <v>58.928571428571431</v>
      </c>
      <c r="AI14" s="15">
        <f>AE14*100/O14</f>
        <v>100</v>
      </c>
      <c r="AJ14" s="16">
        <f>AF14*100/P14</f>
        <v>71.164021164021165</v>
      </c>
    </row>
    <row r="15" spans="1:36" x14ac:dyDescent="0.25">
      <c r="A15" s="1">
        <f t="shared" ref="A15:L15" si="19">SUM(A14:A14)</f>
        <v>210</v>
      </c>
      <c r="B15" s="1">
        <f t="shared" si="19"/>
        <v>118</v>
      </c>
      <c r="C15" s="1">
        <f t="shared" si="19"/>
        <v>81</v>
      </c>
      <c r="D15" s="1">
        <f t="shared" si="19"/>
        <v>409</v>
      </c>
      <c r="E15" s="1">
        <f t="shared" si="19"/>
        <v>8</v>
      </c>
      <c r="F15" s="1">
        <f t="shared" si="19"/>
        <v>1</v>
      </c>
      <c r="G15" s="1">
        <f t="shared" si="19"/>
        <v>0</v>
      </c>
      <c r="H15" s="1">
        <f t="shared" si="19"/>
        <v>9</v>
      </c>
      <c r="I15" s="1">
        <f t="shared" si="19"/>
        <v>30</v>
      </c>
      <c r="J15" s="1">
        <f t="shared" si="19"/>
        <v>7</v>
      </c>
      <c r="K15" s="1">
        <f t="shared" si="19"/>
        <v>3</v>
      </c>
      <c r="L15" s="1">
        <f t="shared" si="19"/>
        <v>40</v>
      </c>
      <c r="M15" s="14">
        <f t="shared" si="12"/>
        <v>188</v>
      </c>
      <c r="N15" s="14">
        <f t="shared" si="12"/>
        <v>112</v>
      </c>
      <c r="O15" s="14">
        <f t="shared" si="12"/>
        <v>78</v>
      </c>
      <c r="P15" s="14">
        <f>SUM(P14:P14)</f>
        <v>378</v>
      </c>
      <c r="Q15" s="16">
        <f t="shared" si="14"/>
        <v>85.714285714285708</v>
      </c>
      <c r="R15" s="16">
        <f t="shared" si="14"/>
        <v>94.067796610169495</v>
      </c>
      <c r="S15" s="16">
        <f t="shared" si="14"/>
        <v>96.296296296296291</v>
      </c>
      <c r="T15" s="16">
        <f t="shared" si="14"/>
        <v>90.220048899755497</v>
      </c>
      <c r="U15" s="16">
        <f t="shared" si="15"/>
        <v>14.285714285714286</v>
      </c>
      <c r="V15" s="16">
        <f t="shared" si="15"/>
        <v>5.9322033898305087</v>
      </c>
      <c r="W15" s="16">
        <f t="shared" si="15"/>
        <v>3.7037037037037037</v>
      </c>
      <c r="X15" s="16">
        <f t="shared" si="15"/>
        <v>9.7799511002444994</v>
      </c>
      <c r="Y15" s="20">
        <f>AVERAGE(Y14:Y14)</f>
        <v>8</v>
      </c>
      <c r="Z15" s="20">
        <f>AVERAGE(Z14:Z14)</f>
        <v>7</v>
      </c>
      <c r="AA15" s="20">
        <f>AVERAGE(AA14:AA14)</f>
        <v>8</v>
      </c>
      <c r="AB15" s="20">
        <f>AVERAGE(AB14:AB14)</f>
        <v>7.666666666666667</v>
      </c>
      <c r="AC15" s="1">
        <f>SUM(AC14:AC14)</f>
        <v>125</v>
      </c>
      <c r="AD15" s="1">
        <f>SUM(AD14:AD14)</f>
        <v>66</v>
      </c>
      <c r="AE15" s="1">
        <f>SUM(AE14:AE14)</f>
        <v>78</v>
      </c>
      <c r="AF15" s="1">
        <f>SUM(AF14:AF14)</f>
        <v>269</v>
      </c>
      <c r="AG15" s="16">
        <f t="shared" si="18"/>
        <v>66.489361702127653</v>
      </c>
      <c r="AH15" s="16">
        <f t="shared" ref="AH15:AJ15" si="20">AD15*100/N15</f>
        <v>58.928571428571431</v>
      </c>
      <c r="AI15" s="16">
        <f t="shared" si="20"/>
        <v>100</v>
      </c>
      <c r="AJ15" s="16">
        <f t="shared" si="20"/>
        <v>71.164021164021165</v>
      </c>
    </row>
    <row r="16" spans="1:36" x14ac:dyDescent="0.25">
      <c r="A16" s="1"/>
      <c r="B16" s="1"/>
      <c r="C16" s="1"/>
      <c r="D16" s="1">
        <f>SUM(A15,B15,C15)</f>
        <v>409</v>
      </c>
      <c r="E16" s="1"/>
      <c r="F16" s="1"/>
      <c r="G16" s="1"/>
      <c r="H16" s="1">
        <f>SUM(E15,F15,G15)</f>
        <v>9</v>
      </c>
      <c r="I16" s="1"/>
      <c r="J16" s="1"/>
      <c r="K16" s="1"/>
      <c r="L16" s="1">
        <f>SUM(I15,J15,K15)</f>
        <v>40</v>
      </c>
      <c r="M16" s="14">
        <f>SUM(M14:M14)</f>
        <v>188</v>
      </c>
      <c r="N16" s="14">
        <f>SUM(N14:N14)</f>
        <v>112</v>
      </c>
      <c r="O16" s="14">
        <f>SUM(O14:O14)</f>
        <v>78</v>
      </c>
      <c r="P16" s="14">
        <f>SUM(M15,N15,O15)</f>
        <v>378</v>
      </c>
      <c r="Q16" s="1"/>
      <c r="R16" s="1"/>
      <c r="S16" s="1"/>
      <c r="T16" s="16">
        <f>((P16-H16)*100/D16)</f>
        <v>90.220048899755497</v>
      </c>
      <c r="U16" s="1"/>
      <c r="V16" s="1"/>
      <c r="W16" s="1"/>
      <c r="X16" s="16">
        <f t="shared" si="15"/>
        <v>9.7799511002444994</v>
      </c>
      <c r="Y16" s="20"/>
      <c r="Z16" s="20"/>
      <c r="AA16" s="20"/>
      <c r="AB16" s="20">
        <f>AVERAGE(Y15:AA15)</f>
        <v>7.666666666666667</v>
      </c>
      <c r="AC16" s="1"/>
      <c r="AD16" s="1"/>
      <c r="AE16" s="1"/>
      <c r="AF16" s="1">
        <f>SUM(AC15:AE15)</f>
        <v>269</v>
      </c>
      <c r="AG16" s="16"/>
      <c r="AH16" s="16"/>
      <c r="AI16" s="16"/>
      <c r="AJ16" s="16">
        <f>AF16*100/P16</f>
        <v>71.164021164021165</v>
      </c>
    </row>
    <row r="19" spans="1:36" ht="15.75" x14ac:dyDescent="0.25">
      <c r="A19" s="38" t="s">
        <v>26</v>
      </c>
      <c r="B19" s="38"/>
      <c r="C19" s="38"/>
      <c r="D19" s="38"/>
      <c r="E19" s="38"/>
    </row>
    <row r="20" spans="1:36" ht="15" customHeight="1" x14ac:dyDescent="0.25">
      <c r="A20" s="35" t="s">
        <v>0</v>
      </c>
      <c r="B20" s="36"/>
      <c r="C20" s="36"/>
      <c r="D20" s="37"/>
      <c r="E20" s="35" t="s">
        <v>1</v>
      </c>
      <c r="F20" s="36"/>
      <c r="G20" s="36"/>
      <c r="H20" s="37"/>
      <c r="I20" s="35" t="s">
        <v>2</v>
      </c>
      <c r="J20" s="36"/>
      <c r="K20" s="36"/>
      <c r="L20" s="37"/>
      <c r="M20" s="35" t="s">
        <v>3</v>
      </c>
      <c r="N20" s="36"/>
      <c r="O20" s="36"/>
      <c r="P20" s="37"/>
      <c r="Q20" s="35" t="s">
        <v>4</v>
      </c>
      <c r="R20" s="36"/>
      <c r="S20" s="36"/>
      <c r="T20" s="37"/>
      <c r="U20" s="35" t="s">
        <v>5</v>
      </c>
      <c r="V20" s="36"/>
      <c r="W20" s="36"/>
      <c r="X20" s="37"/>
      <c r="Y20" s="35" t="s">
        <v>6</v>
      </c>
      <c r="Z20" s="36"/>
      <c r="AA20" s="36"/>
      <c r="AB20" s="37"/>
      <c r="AC20" s="39" t="s">
        <v>7</v>
      </c>
      <c r="AD20" s="40"/>
      <c r="AE20" s="40"/>
      <c r="AF20" s="41"/>
      <c r="AG20" s="35" t="s">
        <v>8</v>
      </c>
      <c r="AH20" s="36"/>
      <c r="AI20" s="36"/>
      <c r="AJ20" s="37"/>
    </row>
    <row r="21" spans="1:36" ht="25.5" x14ac:dyDescent="0.25">
      <c r="A21" s="6" t="s">
        <v>16</v>
      </c>
      <c r="B21" s="6" t="s">
        <v>17</v>
      </c>
      <c r="C21" s="6" t="s">
        <v>18</v>
      </c>
      <c r="D21" s="6" t="s">
        <v>9</v>
      </c>
      <c r="E21" s="6" t="s">
        <v>16</v>
      </c>
      <c r="F21" s="6" t="s">
        <v>17</v>
      </c>
      <c r="G21" s="6" t="s">
        <v>18</v>
      </c>
      <c r="H21" s="6" t="s">
        <v>9</v>
      </c>
      <c r="I21" s="6" t="s">
        <v>16</v>
      </c>
      <c r="J21" s="6" t="s">
        <v>17</v>
      </c>
      <c r="K21" s="6" t="s">
        <v>18</v>
      </c>
      <c r="L21" s="7" t="s">
        <v>9</v>
      </c>
      <c r="M21" s="6" t="s">
        <v>16</v>
      </c>
      <c r="N21" s="6" t="s">
        <v>17</v>
      </c>
      <c r="O21" s="6" t="s">
        <v>18</v>
      </c>
      <c r="P21" s="6" t="s">
        <v>9</v>
      </c>
      <c r="Q21" s="6" t="s">
        <v>16</v>
      </c>
      <c r="R21" s="6" t="s">
        <v>17</v>
      </c>
      <c r="S21" s="6" t="s">
        <v>18</v>
      </c>
      <c r="T21" s="8" t="s">
        <v>10</v>
      </c>
      <c r="U21" s="6" t="s">
        <v>16</v>
      </c>
      <c r="V21" s="6" t="s">
        <v>17</v>
      </c>
      <c r="W21" s="6" t="s">
        <v>18</v>
      </c>
      <c r="X21" s="7" t="s">
        <v>10</v>
      </c>
      <c r="Y21" s="6" t="s">
        <v>16</v>
      </c>
      <c r="Z21" s="6" t="s">
        <v>17</v>
      </c>
      <c r="AA21" s="6" t="s">
        <v>18</v>
      </c>
      <c r="AB21" s="9" t="s">
        <v>11</v>
      </c>
      <c r="AC21" s="6" t="s">
        <v>16</v>
      </c>
      <c r="AD21" s="6" t="s">
        <v>17</v>
      </c>
      <c r="AE21" s="6" t="s">
        <v>18</v>
      </c>
      <c r="AF21" s="10" t="s">
        <v>9</v>
      </c>
      <c r="AG21" s="6" t="s">
        <v>16</v>
      </c>
      <c r="AH21" s="6" t="s">
        <v>17</v>
      </c>
      <c r="AI21" s="6" t="s">
        <v>18</v>
      </c>
      <c r="AJ21" s="11" t="s">
        <v>10</v>
      </c>
    </row>
    <row r="22" spans="1:36" x14ac:dyDescent="0.25">
      <c r="A22" s="12">
        <v>223</v>
      </c>
      <c r="B22" s="12">
        <v>180</v>
      </c>
      <c r="C22" s="12">
        <v>107</v>
      </c>
      <c r="D22" s="1">
        <f>SUM(A22:C22)</f>
        <v>510</v>
      </c>
      <c r="E22" s="12">
        <v>0</v>
      </c>
      <c r="F22" s="12">
        <v>0</v>
      </c>
      <c r="G22" s="12">
        <v>0</v>
      </c>
      <c r="H22" s="1">
        <f t="shared" ref="H22" si="21">SUM(E22:G22)</f>
        <v>0</v>
      </c>
      <c r="I22" s="12">
        <v>11</v>
      </c>
      <c r="J22" s="12">
        <v>12</v>
      </c>
      <c r="K22" s="12">
        <v>3</v>
      </c>
      <c r="L22" s="1">
        <f>SUM(I22:K22)</f>
        <v>26</v>
      </c>
      <c r="M22" s="18">
        <v>212</v>
      </c>
      <c r="N22" s="13">
        <v>168</v>
      </c>
      <c r="O22" s="13">
        <v>104</v>
      </c>
      <c r="P22" s="14">
        <f t="shared" ref="P22" si="22">SUM(M22:O22)</f>
        <v>484</v>
      </c>
      <c r="Q22" s="15">
        <v>95.07</v>
      </c>
      <c r="R22" s="15">
        <v>93.33</v>
      </c>
      <c r="S22" s="15">
        <v>97.2</v>
      </c>
      <c r="T22" s="16">
        <v>94.9</v>
      </c>
      <c r="U22" s="15">
        <v>4.93</v>
      </c>
      <c r="V22" s="15">
        <v>6.67</v>
      </c>
      <c r="W22" s="15">
        <f t="shared" ref="W22:W23" si="23">(K22*100/C22)</f>
        <v>2.8037383177570092</v>
      </c>
      <c r="X22" s="19">
        <v>5.0999999999999996</v>
      </c>
      <c r="Y22" s="12">
        <v>7.9</v>
      </c>
      <c r="Z22" s="12">
        <v>7.6</v>
      </c>
      <c r="AA22" s="12">
        <v>8.1</v>
      </c>
      <c r="AB22" s="17">
        <f t="shared" ref="AB22" si="24">IF(COUNT(Y22:AA22)=0,"0",AVERAGE(Y22:AA22))</f>
        <v>7.8666666666666671</v>
      </c>
      <c r="AC22" s="12">
        <v>157</v>
      </c>
      <c r="AD22" s="12">
        <v>118</v>
      </c>
      <c r="AE22" s="12">
        <v>80</v>
      </c>
      <c r="AF22" s="1">
        <f t="shared" ref="AF22" si="25">SUM(AC22:AE22)</f>
        <v>355</v>
      </c>
      <c r="AG22" s="15">
        <f t="shared" ref="AG22:AG23" si="26">(AC22*100)/M22</f>
        <v>74.056603773584911</v>
      </c>
      <c r="AH22" s="15">
        <f>AD22*100/N22</f>
        <v>70.238095238095241</v>
      </c>
      <c r="AI22" s="15">
        <f>AE22*100/O22</f>
        <v>76.92307692307692</v>
      </c>
      <c r="AJ22" s="16">
        <f>AF22*100/P22</f>
        <v>73.347107438016522</v>
      </c>
    </row>
    <row r="23" spans="1:36" x14ac:dyDescent="0.25">
      <c r="A23" s="1">
        <f t="shared" ref="A23:L23" si="27">SUM(A22:A22)</f>
        <v>223</v>
      </c>
      <c r="B23" s="1">
        <f t="shared" si="27"/>
        <v>180</v>
      </c>
      <c r="C23" s="1">
        <f t="shared" si="27"/>
        <v>107</v>
      </c>
      <c r="D23" s="1">
        <f t="shared" si="27"/>
        <v>510</v>
      </c>
      <c r="E23" s="1">
        <f t="shared" si="27"/>
        <v>0</v>
      </c>
      <c r="F23" s="1">
        <f t="shared" si="27"/>
        <v>0</v>
      </c>
      <c r="G23" s="1">
        <f t="shared" si="27"/>
        <v>0</v>
      </c>
      <c r="H23" s="1">
        <f t="shared" si="27"/>
        <v>0</v>
      </c>
      <c r="I23" s="1">
        <f t="shared" si="27"/>
        <v>11</v>
      </c>
      <c r="J23" s="1">
        <f t="shared" si="27"/>
        <v>12</v>
      </c>
      <c r="K23" s="1">
        <f t="shared" si="27"/>
        <v>3</v>
      </c>
      <c r="L23" s="1">
        <f t="shared" si="27"/>
        <v>26</v>
      </c>
      <c r="M23" s="14">
        <f t="shared" ref="M23" si="28">A23+E23-I23</f>
        <v>212</v>
      </c>
      <c r="N23" s="14">
        <f t="shared" ref="N23" si="29">B23+F23-J23</f>
        <v>168</v>
      </c>
      <c r="O23" s="14">
        <f t="shared" ref="O23" si="30">C23+G23-K23</f>
        <v>104</v>
      </c>
      <c r="P23" s="14">
        <f>SUM(P22:P22)</f>
        <v>484</v>
      </c>
      <c r="Q23" s="16">
        <f t="shared" ref="Q23" si="31">((M23-E23)*100/A23)</f>
        <v>95.067264573991025</v>
      </c>
      <c r="R23" s="16">
        <f t="shared" ref="R23" si="32">((N23-F23)*100/B23)</f>
        <v>93.333333333333329</v>
      </c>
      <c r="S23" s="16">
        <f t="shared" ref="S23" si="33">((O23-G23)*100/C23)</f>
        <v>97.196261682242991</v>
      </c>
      <c r="T23" s="16">
        <f t="shared" ref="T23" si="34">((P23-H23)*100/D23)</f>
        <v>94.901960784313729</v>
      </c>
      <c r="U23" s="16">
        <f t="shared" ref="U23" si="35">(I23*100/A23)</f>
        <v>4.9327354260089686</v>
      </c>
      <c r="V23" s="16">
        <f t="shared" ref="V23" si="36">(J23*100/B23)</f>
        <v>6.666666666666667</v>
      </c>
      <c r="W23" s="16">
        <f t="shared" si="23"/>
        <v>2.8037383177570092</v>
      </c>
      <c r="X23" s="16">
        <f t="shared" ref="X23:X24" si="37">(L23*100/D23)</f>
        <v>5.0980392156862742</v>
      </c>
      <c r="Y23" s="17">
        <f>IF(COUNT(Y22:Y22)=0,"0",AVERAGE(Y22:Y22))</f>
        <v>7.9</v>
      </c>
      <c r="Z23" s="17">
        <f>IF(COUNT(Z22:Z22)=0,"0",AVERAGE(Z22:Z22))</f>
        <v>7.6</v>
      </c>
      <c r="AA23" s="17">
        <f>IF(COUNT(AA22:AA22)=0,"0",AVERAGE(AA22:AA22))</f>
        <v>8.1</v>
      </c>
      <c r="AB23" s="17">
        <f>IF(COUNT(AB22:AB22)=0,"0",AVERAGE(AB22:AB22))</f>
        <v>7.8666666666666671</v>
      </c>
      <c r="AC23" s="1">
        <f>SUM(AC22:AC22)</f>
        <v>157</v>
      </c>
      <c r="AD23" s="1">
        <f>SUM(AD22:AD22)</f>
        <v>118</v>
      </c>
      <c r="AE23" s="1">
        <f>SUM(AE22:AE22)</f>
        <v>80</v>
      </c>
      <c r="AF23" s="1">
        <f>SUM(AF22:AF22)</f>
        <v>355</v>
      </c>
      <c r="AG23" s="16">
        <f t="shared" si="26"/>
        <v>74.056603773584911</v>
      </c>
      <c r="AH23" s="16">
        <f t="shared" ref="AH23" si="38">AD23*100/N23</f>
        <v>70.238095238095241</v>
      </c>
      <c r="AI23" s="16">
        <f t="shared" ref="AI23" si="39">AE23*100/O23</f>
        <v>76.92307692307692</v>
      </c>
      <c r="AJ23" s="16">
        <f t="shared" ref="AJ23" si="40">AF23*100/P23</f>
        <v>73.347107438016522</v>
      </c>
    </row>
    <row r="24" spans="1:36" x14ac:dyDescent="0.25">
      <c r="A24" s="1"/>
      <c r="B24" s="1"/>
      <c r="C24" s="1"/>
      <c r="D24" s="1">
        <f>SUM(A23,B23,C23)</f>
        <v>510</v>
      </c>
      <c r="E24" s="1"/>
      <c r="F24" s="1"/>
      <c r="G24" s="1"/>
      <c r="H24" s="1">
        <f>SUM(E23,F23,G23)</f>
        <v>0</v>
      </c>
      <c r="I24" s="1"/>
      <c r="J24" s="1"/>
      <c r="K24" s="1"/>
      <c r="L24" s="1">
        <f>SUM(I23,J23,K23)</f>
        <v>26</v>
      </c>
      <c r="M24" s="14">
        <f>SUM(M22:M22)</f>
        <v>212</v>
      </c>
      <c r="N24" s="14">
        <f>SUM(N22:N22)</f>
        <v>168</v>
      </c>
      <c r="O24" s="14">
        <f>SUM(O22:O22)</f>
        <v>104</v>
      </c>
      <c r="P24" s="14">
        <f>SUM(M23,N23,O23)</f>
        <v>484</v>
      </c>
      <c r="Q24" s="1"/>
      <c r="R24" s="1"/>
      <c r="S24" s="1"/>
      <c r="T24" s="16">
        <f>((P24-H24)*100/D24)</f>
        <v>94.901960784313729</v>
      </c>
      <c r="U24" s="1"/>
      <c r="V24" s="1"/>
      <c r="W24" s="1"/>
      <c r="X24" s="16">
        <f t="shared" si="37"/>
        <v>5.0980392156862742</v>
      </c>
      <c r="Y24" s="20"/>
      <c r="Z24" s="20"/>
      <c r="AA24" s="20"/>
      <c r="AB24" s="17">
        <f>IF(COUNT(Y23:AA23)=0,"0",AVERAGE(Y23:AA23))</f>
        <v>7.8666666666666671</v>
      </c>
      <c r="AC24" s="1"/>
      <c r="AD24" s="1"/>
      <c r="AE24" s="1"/>
      <c r="AF24" s="1">
        <f>SUM(AC23:AE23)</f>
        <v>355</v>
      </c>
      <c r="AG24" s="16"/>
      <c r="AH24" s="16"/>
      <c r="AI24" s="16"/>
      <c r="AJ24" s="16">
        <f>AF24*100/P24</f>
        <v>73.347107438016522</v>
      </c>
    </row>
    <row r="25" spans="1:36" ht="15.75" x14ac:dyDescent="0.25">
      <c r="A25" s="42" t="s">
        <v>35</v>
      </c>
      <c r="B25" s="42"/>
      <c r="C25" s="42"/>
      <c r="D25" s="42"/>
      <c r="E25" s="42"/>
    </row>
    <row r="26" spans="1:36" ht="15" customHeight="1" x14ac:dyDescent="0.25">
      <c r="A26" s="35" t="s">
        <v>0</v>
      </c>
      <c r="B26" s="36"/>
      <c r="C26" s="36"/>
      <c r="D26" s="37"/>
      <c r="E26" s="35" t="s">
        <v>1</v>
      </c>
      <c r="F26" s="36"/>
      <c r="G26" s="36"/>
      <c r="H26" s="37"/>
      <c r="I26" s="35" t="s">
        <v>2</v>
      </c>
      <c r="J26" s="36"/>
      <c r="K26" s="36"/>
      <c r="L26" s="37"/>
      <c r="M26" s="35" t="s">
        <v>3</v>
      </c>
      <c r="N26" s="36"/>
      <c r="O26" s="36"/>
      <c r="P26" s="37"/>
      <c r="Q26" s="35" t="s">
        <v>4</v>
      </c>
      <c r="R26" s="36"/>
      <c r="S26" s="36"/>
      <c r="T26" s="37"/>
      <c r="U26" s="35" t="s">
        <v>5</v>
      </c>
      <c r="V26" s="36"/>
      <c r="W26" s="36"/>
      <c r="X26" s="37"/>
      <c r="Y26" s="35" t="s">
        <v>6</v>
      </c>
      <c r="Z26" s="36"/>
      <c r="AA26" s="36"/>
      <c r="AB26" s="37"/>
      <c r="AC26" s="39" t="s">
        <v>7</v>
      </c>
      <c r="AD26" s="40"/>
      <c r="AE26" s="40"/>
      <c r="AF26" s="41"/>
      <c r="AG26" s="35" t="s">
        <v>8</v>
      </c>
      <c r="AH26" s="36"/>
      <c r="AI26" s="36"/>
      <c r="AJ26" s="37"/>
    </row>
    <row r="27" spans="1:36" ht="25.5" x14ac:dyDescent="0.25">
      <c r="A27" s="10" t="s">
        <v>13</v>
      </c>
      <c r="B27" s="10" t="s">
        <v>14</v>
      </c>
      <c r="C27" s="10" t="s">
        <v>15</v>
      </c>
      <c r="D27" s="10" t="s">
        <v>9</v>
      </c>
      <c r="E27" s="10" t="s">
        <v>13</v>
      </c>
      <c r="F27" s="10" t="s">
        <v>14</v>
      </c>
      <c r="G27" s="10" t="s">
        <v>15</v>
      </c>
      <c r="H27" s="10" t="s">
        <v>9</v>
      </c>
      <c r="I27" s="10" t="s">
        <v>13</v>
      </c>
      <c r="J27" s="10" t="s">
        <v>14</v>
      </c>
      <c r="K27" s="10" t="s">
        <v>15</v>
      </c>
      <c r="L27" s="21" t="s">
        <v>9</v>
      </c>
      <c r="M27" s="10" t="s">
        <v>13</v>
      </c>
      <c r="N27" s="10" t="s">
        <v>14</v>
      </c>
      <c r="O27" s="10" t="s">
        <v>15</v>
      </c>
      <c r="P27" s="10" t="s">
        <v>9</v>
      </c>
      <c r="Q27" s="10" t="s">
        <v>13</v>
      </c>
      <c r="R27" s="10" t="s">
        <v>14</v>
      </c>
      <c r="S27" s="10" t="s">
        <v>15</v>
      </c>
      <c r="T27" s="22" t="s">
        <v>10</v>
      </c>
      <c r="U27" s="10" t="s">
        <v>13</v>
      </c>
      <c r="V27" s="10" t="s">
        <v>14</v>
      </c>
      <c r="W27" s="10" t="s">
        <v>15</v>
      </c>
      <c r="X27" s="21" t="s">
        <v>10</v>
      </c>
      <c r="Y27" s="10" t="s">
        <v>13</v>
      </c>
      <c r="Z27" s="10" t="s">
        <v>14</v>
      </c>
      <c r="AA27" s="10" t="s">
        <v>15</v>
      </c>
      <c r="AB27" s="9" t="s">
        <v>11</v>
      </c>
      <c r="AC27" s="10" t="s">
        <v>13</v>
      </c>
      <c r="AD27" s="10" t="s">
        <v>14</v>
      </c>
      <c r="AE27" s="10" t="s">
        <v>15</v>
      </c>
      <c r="AF27" s="10" t="s">
        <v>9</v>
      </c>
      <c r="AG27" s="10" t="s">
        <v>13</v>
      </c>
      <c r="AH27" s="10" t="s">
        <v>14</v>
      </c>
      <c r="AI27" s="10" t="s">
        <v>15</v>
      </c>
      <c r="AJ27" s="11" t="s">
        <v>10</v>
      </c>
    </row>
    <row r="28" spans="1:36" x14ac:dyDescent="0.25">
      <c r="A28" s="12">
        <v>216</v>
      </c>
      <c r="B28" s="12">
        <v>155</v>
      </c>
      <c r="C28" s="12">
        <v>101</v>
      </c>
      <c r="D28" s="1">
        <f>SUM(A28:C28)</f>
        <v>472</v>
      </c>
      <c r="E28" s="12">
        <v>0</v>
      </c>
      <c r="F28" s="12">
        <v>0</v>
      </c>
      <c r="G28" s="12">
        <v>0</v>
      </c>
      <c r="H28" s="1">
        <f t="shared" ref="H28" si="41">SUM(E28:G28)</f>
        <v>0</v>
      </c>
      <c r="I28" s="12">
        <v>12</v>
      </c>
      <c r="J28" s="12">
        <v>13</v>
      </c>
      <c r="K28" s="12">
        <v>5</v>
      </c>
      <c r="L28" s="1">
        <f t="shared" ref="L28" si="42">SUM(I28:K28)</f>
        <v>30</v>
      </c>
      <c r="M28" s="18">
        <f t="shared" ref="M28:M29" si="43">A28+E28-I28</f>
        <v>204</v>
      </c>
      <c r="N28" s="13">
        <f t="shared" ref="N28:N29" si="44">B28+F28-J28</f>
        <v>142</v>
      </c>
      <c r="O28" s="13">
        <f t="shared" ref="O28:O29" si="45">C28+G28-K28</f>
        <v>96</v>
      </c>
      <c r="P28" s="14">
        <f t="shared" ref="P28" si="46">SUM(M28:O28)</f>
        <v>442</v>
      </c>
      <c r="Q28" s="15">
        <f t="shared" ref="Q28:Q29" si="47">((M28-E28)*100/A28)</f>
        <v>94.444444444444443</v>
      </c>
      <c r="R28" s="15">
        <f t="shared" ref="R28:R29" si="48">((N28-F28)*100/B28)</f>
        <v>91.612903225806448</v>
      </c>
      <c r="S28" s="15">
        <f t="shared" ref="S28:S29" si="49">((O28-G28)*100/C28)</f>
        <v>95.049504950495049</v>
      </c>
      <c r="T28" s="16">
        <f>((P28-H28)*100/D28)</f>
        <v>93.644067796610173</v>
      </c>
      <c r="U28" s="15">
        <f t="shared" ref="U28:U29" si="50">(I28*100/A28)</f>
        <v>5.5555555555555554</v>
      </c>
      <c r="V28" s="15">
        <f t="shared" ref="V28:V29" si="51">(J28*100/B28)</f>
        <v>8.387096774193548</v>
      </c>
      <c r="W28" s="15">
        <f t="shared" ref="W28:W29" si="52">(K28*100/C28)</f>
        <v>4.9504950495049505</v>
      </c>
      <c r="X28" s="19">
        <f>(L28*100/D28)</f>
        <v>6.3559322033898304</v>
      </c>
      <c r="Y28" s="12">
        <v>7.75</v>
      </c>
      <c r="Z28" s="12">
        <v>7.76</v>
      </c>
      <c r="AA28" s="12">
        <v>8.0399999999999991</v>
      </c>
      <c r="AB28" s="23">
        <f t="shared" ref="AB28" si="53">AVERAGE(Y28:AA28)</f>
        <v>7.8499999999999988</v>
      </c>
      <c r="AC28" s="12">
        <v>154</v>
      </c>
      <c r="AD28" s="12">
        <v>94</v>
      </c>
      <c r="AE28" s="12">
        <v>96</v>
      </c>
      <c r="AF28" s="1">
        <f t="shared" ref="AF28" si="54">SUM(AC28:AE28)</f>
        <v>344</v>
      </c>
      <c r="AG28" s="15">
        <f t="shared" ref="AG28:AG29" si="55">(AC28*100)/M28</f>
        <v>75.490196078431367</v>
      </c>
      <c r="AH28" s="15">
        <f>AD28*100/N28</f>
        <v>66.197183098591552</v>
      </c>
      <c r="AI28" s="15">
        <f>AE28*100/O28</f>
        <v>100</v>
      </c>
      <c r="AJ28" s="16">
        <f>AF28*100/P28</f>
        <v>77.828054298642527</v>
      </c>
    </row>
    <row r="29" spans="1:36" x14ac:dyDescent="0.25">
      <c r="A29" s="1">
        <f t="shared" ref="A29:L29" si="56">SUM(A28:A28)</f>
        <v>216</v>
      </c>
      <c r="B29" s="1">
        <f t="shared" si="56"/>
        <v>155</v>
      </c>
      <c r="C29" s="1">
        <f t="shared" si="56"/>
        <v>101</v>
      </c>
      <c r="D29" s="1">
        <f t="shared" si="56"/>
        <v>472</v>
      </c>
      <c r="E29" s="1">
        <f t="shared" si="56"/>
        <v>0</v>
      </c>
      <c r="F29" s="1">
        <f t="shared" si="56"/>
        <v>0</v>
      </c>
      <c r="G29" s="1">
        <f t="shared" si="56"/>
        <v>0</v>
      </c>
      <c r="H29" s="1">
        <f t="shared" si="56"/>
        <v>0</v>
      </c>
      <c r="I29" s="1">
        <f t="shared" si="56"/>
        <v>12</v>
      </c>
      <c r="J29" s="1">
        <f t="shared" si="56"/>
        <v>13</v>
      </c>
      <c r="K29" s="1">
        <f t="shared" si="56"/>
        <v>5</v>
      </c>
      <c r="L29" s="1">
        <f t="shared" si="56"/>
        <v>30</v>
      </c>
      <c r="M29" s="14">
        <f t="shared" si="43"/>
        <v>204</v>
      </c>
      <c r="N29" s="14">
        <f t="shared" si="44"/>
        <v>142</v>
      </c>
      <c r="O29" s="14">
        <f t="shared" si="45"/>
        <v>96</v>
      </c>
      <c r="P29" s="14">
        <f>SUM(P28:P28)</f>
        <v>442</v>
      </c>
      <c r="Q29" s="16">
        <f t="shared" si="47"/>
        <v>94.444444444444443</v>
      </c>
      <c r="R29" s="16">
        <f t="shared" si="48"/>
        <v>91.612903225806448</v>
      </c>
      <c r="S29" s="16">
        <f t="shared" si="49"/>
        <v>95.049504950495049</v>
      </c>
      <c r="T29" s="16">
        <f t="shared" ref="T29" si="57">((P29-H29)*100/D29)</f>
        <v>93.644067796610173</v>
      </c>
      <c r="U29" s="16">
        <f t="shared" si="50"/>
        <v>5.5555555555555554</v>
      </c>
      <c r="V29" s="16">
        <f t="shared" si="51"/>
        <v>8.387096774193548</v>
      </c>
      <c r="W29" s="16">
        <f t="shared" si="52"/>
        <v>4.9504950495049505</v>
      </c>
      <c r="X29" s="16">
        <f t="shared" ref="X29:X30" si="58">(L29*100/D29)</f>
        <v>6.3559322033898304</v>
      </c>
      <c r="Y29" s="20">
        <f>AVERAGE(Y28:Y28)</f>
        <v>7.75</v>
      </c>
      <c r="Z29" s="20">
        <f>AVERAGE(Z28:Z28)</f>
        <v>7.76</v>
      </c>
      <c r="AA29" s="20">
        <f>AVERAGE(AA28:AA28)</f>
        <v>8.0399999999999991</v>
      </c>
      <c r="AB29" s="20">
        <f>AVERAGE(AB28:AB28)</f>
        <v>7.8499999999999988</v>
      </c>
      <c r="AC29" s="1">
        <f>SUM(AC28:AC28)</f>
        <v>154</v>
      </c>
      <c r="AD29" s="1">
        <f>SUM(AD28:AD28)</f>
        <v>94</v>
      </c>
      <c r="AE29" s="1">
        <f>SUM(AE28:AE28)</f>
        <v>96</v>
      </c>
      <c r="AF29" s="1">
        <f>SUM(AF28:AF28)</f>
        <v>344</v>
      </c>
      <c r="AG29" s="16">
        <f t="shared" si="55"/>
        <v>75.490196078431367</v>
      </c>
      <c r="AH29" s="16">
        <f t="shared" ref="AH29" si="59">AD29*100/N29</f>
        <v>66.197183098591552</v>
      </c>
      <c r="AI29" s="16">
        <f t="shared" ref="AI29" si="60">AE29*100/O29</f>
        <v>100</v>
      </c>
      <c r="AJ29" s="16">
        <f t="shared" ref="AJ29" si="61">AF29*100/P29</f>
        <v>77.828054298642527</v>
      </c>
    </row>
    <row r="30" spans="1:36" x14ac:dyDescent="0.25">
      <c r="A30" s="1"/>
      <c r="B30" s="1"/>
      <c r="C30" s="1"/>
      <c r="D30" s="1">
        <f>SUM(A29,B29,C29)</f>
        <v>472</v>
      </c>
      <c r="E30" s="1"/>
      <c r="F30" s="1"/>
      <c r="G30" s="1"/>
      <c r="H30" s="1">
        <f>SUM(E29,F29,G29)</f>
        <v>0</v>
      </c>
      <c r="I30" s="1"/>
      <c r="J30" s="1"/>
      <c r="K30" s="1"/>
      <c r="L30" s="1">
        <f>SUM(I29,J29,K29)</f>
        <v>30</v>
      </c>
      <c r="M30" s="14">
        <f>SUM(M28:M28)</f>
        <v>204</v>
      </c>
      <c r="N30" s="14">
        <f>SUM(N28:N28)</f>
        <v>142</v>
      </c>
      <c r="O30" s="14">
        <f>SUM(O28:O28)</f>
        <v>96</v>
      </c>
      <c r="P30" s="14">
        <f>SUM(M29,N29,O29)</f>
        <v>442</v>
      </c>
      <c r="Q30" s="1"/>
      <c r="R30" s="1"/>
      <c r="S30" s="1"/>
      <c r="T30" s="16">
        <f>((P30-H30)*100/D30)</f>
        <v>93.644067796610173</v>
      </c>
      <c r="U30" s="1"/>
      <c r="V30" s="1"/>
      <c r="W30" s="1"/>
      <c r="X30" s="16">
        <f t="shared" si="58"/>
        <v>6.3559322033898304</v>
      </c>
      <c r="Y30" s="20"/>
      <c r="Z30" s="20"/>
      <c r="AA30" s="20"/>
      <c r="AB30" s="20">
        <f>AVERAGE(Y29:AA29)</f>
        <v>7.8499999999999988</v>
      </c>
      <c r="AC30" s="1"/>
      <c r="AD30" s="1"/>
      <c r="AE30" s="1"/>
      <c r="AF30" s="1">
        <f>SUM(AC29:AE29)</f>
        <v>344</v>
      </c>
      <c r="AG30" s="16"/>
      <c r="AH30" s="16"/>
      <c r="AI30" s="16"/>
      <c r="AJ30" s="16">
        <f>AF30*100/P30</f>
        <v>77.828054298642527</v>
      </c>
    </row>
    <row r="33" spans="1:36" ht="15.75" x14ac:dyDescent="0.25">
      <c r="A33" s="38" t="s">
        <v>28</v>
      </c>
      <c r="B33" s="38"/>
      <c r="C33" s="38"/>
      <c r="D33" s="38"/>
      <c r="E33" s="38"/>
    </row>
    <row r="34" spans="1:36" ht="15" customHeight="1" x14ac:dyDescent="0.25">
      <c r="A34" s="35" t="s">
        <v>0</v>
      </c>
      <c r="B34" s="36"/>
      <c r="C34" s="36"/>
      <c r="D34" s="37"/>
      <c r="E34" s="35" t="s">
        <v>1</v>
      </c>
      <c r="F34" s="36"/>
      <c r="G34" s="36"/>
      <c r="H34" s="37"/>
      <c r="I34" s="35" t="s">
        <v>2</v>
      </c>
      <c r="J34" s="36"/>
      <c r="K34" s="36"/>
      <c r="L34" s="37"/>
      <c r="M34" s="35" t="s">
        <v>3</v>
      </c>
      <c r="N34" s="36"/>
      <c r="O34" s="36"/>
      <c r="P34" s="37"/>
      <c r="Q34" s="35" t="s">
        <v>4</v>
      </c>
      <c r="R34" s="36"/>
      <c r="S34" s="36"/>
      <c r="T34" s="37"/>
      <c r="U34" s="35" t="s">
        <v>5</v>
      </c>
      <c r="V34" s="36"/>
      <c r="W34" s="36"/>
      <c r="X34" s="37"/>
      <c r="Y34" s="35" t="s">
        <v>6</v>
      </c>
      <c r="Z34" s="36"/>
      <c r="AA34" s="36"/>
      <c r="AB34" s="37"/>
      <c r="AC34" s="39" t="s">
        <v>7</v>
      </c>
      <c r="AD34" s="40"/>
      <c r="AE34" s="40"/>
      <c r="AF34" s="41"/>
      <c r="AG34" s="35" t="s">
        <v>8</v>
      </c>
      <c r="AH34" s="36"/>
      <c r="AI34" s="36"/>
      <c r="AJ34" s="37"/>
    </row>
    <row r="35" spans="1:36" ht="25.5" x14ac:dyDescent="0.25">
      <c r="A35" s="6" t="s">
        <v>16</v>
      </c>
      <c r="B35" s="6" t="s">
        <v>17</v>
      </c>
      <c r="C35" s="6" t="s">
        <v>18</v>
      </c>
      <c r="D35" s="6" t="s">
        <v>9</v>
      </c>
      <c r="E35" s="6" t="s">
        <v>16</v>
      </c>
      <c r="F35" s="6" t="s">
        <v>17</v>
      </c>
      <c r="G35" s="6" t="s">
        <v>18</v>
      </c>
      <c r="H35" s="6" t="s">
        <v>9</v>
      </c>
      <c r="I35" s="6" t="s">
        <v>16</v>
      </c>
      <c r="J35" s="6" t="s">
        <v>17</v>
      </c>
      <c r="K35" s="6" t="s">
        <v>18</v>
      </c>
      <c r="L35" s="7" t="s">
        <v>9</v>
      </c>
      <c r="M35" s="6" t="s">
        <v>16</v>
      </c>
      <c r="N35" s="6" t="s">
        <v>17</v>
      </c>
      <c r="O35" s="6" t="s">
        <v>18</v>
      </c>
      <c r="P35" s="6" t="s">
        <v>9</v>
      </c>
      <c r="Q35" s="6" t="s">
        <v>16</v>
      </c>
      <c r="R35" s="6" t="s">
        <v>17</v>
      </c>
      <c r="S35" s="6" t="s">
        <v>18</v>
      </c>
      <c r="T35" s="8" t="s">
        <v>10</v>
      </c>
      <c r="U35" s="6" t="s">
        <v>16</v>
      </c>
      <c r="V35" s="6" t="s">
        <v>17</v>
      </c>
      <c r="W35" s="6" t="s">
        <v>18</v>
      </c>
      <c r="X35" s="7" t="s">
        <v>10</v>
      </c>
      <c r="Y35" s="6" t="s">
        <v>16</v>
      </c>
      <c r="Z35" s="6" t="s">
        <v>17</v>
      </c>
      <c r="AA35" s="6" t="s">
        <v>18</v>
      </c>
      <c r="AB35" s="9" t="s">
        <v>11</v>
      </c>
      <c r="AC35" s="6" t="s">
        <v>16</v>
      </c>
      <c r="AD35" s="6" t="s">
        <v>17</v>
      </c>
      <c r="AE35" s="6" t="s">
        <v>18</v>
      </c>
      <c r="AF35" s="10" t="s">
        <v>9</v>
      </c>
      <c r="AG35" s="6" t="s">
        <v>16</v>
      </c>
      <c r="AH35" s="6" t="s">
        <v>17</v>
      </c>
      <c r="AI35" s="6" t="s">
        <v>18</v>
      </c>
      <c r="AJ35" s="11" t="s">
        <v>10</v>
      </c>
    </row>
    <row r="36" spans="1:36" x14ac:dyDescent="0.25">
      <c r="A36" s="12">
        <v>244</v>
      </c>
      <c r="B36" s="12">
        <v>200</v>
      </c>
      <c r="C36" s="12">
        <v>137</v>
      </c>
      <c r="D36" s="1">
        <f>SUM(A36:C36)</f>
        <v>581</v>
      </c>
      <c r="E36" s="12">
        <v>0</v>
      </c>
      <c r="F36" s="12">
        <v>0</v>
      </c>
      <c r="G36" s="12">
        <v>0</v>
      </c>
      <c r="H36" s="1">
        <f t="shared" ref="H36" si="62">SUM(E36:G36)</f>
        <v>0</v>
      </c>
      <c r="I36" s="12">
        <v>10</v>
      </c>
      <c r="J36" s="12">
        <v>16</v>
      </c>
      <c r="K36" s="12">
        <v>5</v>
      </c>
      <c r="L36" s="1">
        <f>SUM(I36:K36)</f>
        <v>31</v>
      </c>
      <c r="M36" s="18">
        <v>212</v>
      </c>
      <c r="N36" s="13">
        <v>168</v>
      </c>
      <c r="O36" s="13">
        <v>104</v>
      </c>
      <c r="P36" s="14">
        <f t="shared" ref="P36" si="63">SUM(M36:O36)</f>
        <v>484</v>
      </c>
      <c r="Q36" s="15">
        <v>95.07</v>
      </c>
      <c r="R36" s="15">
        <v>93.33</v>
      </c>
      <c r="S36" s="15">
        <v>97.2</v>
      </c>
      <c r="T36" s="16">
        <v>94.9</v>
      </c>
      <c r="U36" s="15">
        <v>4.93</v>
      </c>
      <c r="V36" s="15">
        <v>6.67</v>
      </c>
      <c r="W36" s="15">
        <f t="shared" ref="W36:W37" si="64">(K36*100/C36)</f>
        <v>3.6496350364963503</v>
      </c>
      <c r="X36" s="19">
        <v>5.0999999999999996</v>
      </c>
      <c r="Y36" s="25">
        <v>7.59</v>
      </c>
      <c r="Z36" s="25">
        <v>7.37</v>
      </c>
      <c r="AA36" s="25">
        <v>7.88</v>
      </c>
      <c r="AB36" s="17">
        <f t="shared" ref="AB36" si="65">IF(COUNT(Y36:AA36)=0,"0",AVERAGE(Y36:AA36))</f>
        <v>7.6133333333333333</v>
      </c>
      <c r="AC36" s="12">
        <v>156</v>
      </c>
      <c r="AD36" s="12">
        <v>112</v>
      </c>
      <c r="AE36" s="12">
        <v>90</v>
      </c>
      <c r="AF36" s="1">
        <f t="shared" ref="AF36" si="66">SUM(AC36:AE36)</f>
        <v>358</v>
      </c>
      <c r="AG36" s="15">
        <f t="shared" ref="AG36:AG37" si="67">(AC36*100)/M36</f>
        <v>73.584905660377359</v>
      </c>
      <c r="AH36" s="15">
        <f>AD36*100/N36</f>
        <v>66.666666666666671</v>
      </c>
      <c r="AI36" s="15">
        <f>AE36*100/O36</f>
        <v>86.538461538461533</v>
      </c>
      <c r="AJ36" s="16">
        <f>AF36*100/P36</f>
        <v>73.966942148760324</v>
      </c>
    </row>
    <row r="37" spans="1:36" x14ac:dyDescent="0.25">
      <c r="A37" s="1">
        <f t="shared" ref="A37:L37" si="68">SUM(A36:A36)</f>
        <v>244</v>
      </c>
      <c r="B37" s="1">
        <f t="shared" si="68"/>
        <v>200</v>
      </c>
      <c r="C37" s="1">
        <f t="shared" si="68"/>
        <v>137</v>
      </c>
      <c r="D37" s="1">
        <f t="shared" si="68"/>
        <v>581</v>
      </c>
      <c r="E37" s="1">
        <f t="shared" si="68"/>
        <v>0</v>
      </c>
      <c r="F37" s="1">
        <f t="shared" si="68"/>
        <v>0</v>
      </c>
      <c r="G37" s="1">
        <f t="shared" si="68"/>
        <v>0</v>
      </c>
      <c r="H37" s="1">
        <f t="shared" si="68"/>
        <v>0</v>
      </c>
      <c r="I37" s="1">
        <f t="shared" si="68"/>
        <v>10</v>
      </c>
      <c r="J37" s="1">
        <f t="shared" si="68"/>
        <v>16</v>
      </c>
      <c r="K37" s="1">
        <f t="shared" si="68"/>
        <v>5</v>
      </c>
      <c r="L37" s="1">
        <f t="shared" si="68"/>
        <v>31</v>
      </c>
      <c r="M37" s="14">
        <f t="shared" ref="M37" si="69">A37+E37-I37</f>
        <v>234</v>
      </c>
      <c r="N37" s="14">
        <f t="shared" ref="N37" si="70">B37+F37-J37</f>
        <v>184</v>
      </c>
      <c r="O37" s="14">
        <f t="shared" ref="O37" si="71">C37+G37-K37</f>
        <v>132</v>
      </c>
      <c r="P37" s="14">
        <f>SUM(P36:P36)</f>
        <v>484</v>
      </c>
      <c r="Q37" s="16">
        <f t="shared" ref="Q37" si="72">((M37-E37)*100/A37)</f>
        <v>95.901639344262293</v>
      </c>
      <c r="R37" s="16">
        <f t="shared" ref="R37" si="73">((N37-F37)*100/B37)</f>
        <v>92</v>
      </c>
      <c r="S37" s="16">
        <f t="shared" ref="S37" si="74">((O37-G37)*100/C37)</f>
        <v>96.350364963503651</v>
      </c>
      <c r="T37" s="16">
        <f t="shared" ref="T37" si="75">((P37-H37)*100/D37)</f>
        <v>83.304647160068853</v>
      </c>
      <c r="U37" s="16">
        <f t="shared" ref="U37" si="76">(I37*100/A37)</f>
        <v>4.0983606557377046</v>
      </c>
      <c r="V37" s="16">
        <f t="shared" ref="V37" si="77">(J37*100/B37)</f>
        <v>8</v>
      </c>
      <c r="W37" s="16">
        <f t="shared" si="64"/>
        <v>3.6496350364963503</v>
      </c>
      <c r="X37" s="16">
        <f t="shared" ref="X37:X38" si="78">(L37*100/D37)</f>
        <v>5.3356282271944924</v>
      </c>
      <c r="Y37" s="17">
        <f>IF(COUNT(Y36:Y36)=0,"0",AVERAGE(Y36:Y36))</f>
        <v>7.59</v>
      </c>
      <c r="Z37" s="17">
        <f>IF(COUNT(Z36:Z36)=0,"0",AVERAGE(Z36:Z36))</f>
        <v>7.37</v>
      </c>
      <c r="AA37" s="17">
        <f>IF(COUNT(AA36:AA36)=0,"0",AVERAGE(AA36:AA36))</f>
        <v>7.88</v>
      </c>
      <c r="AB37" s="17">
        <f>IF(COUNT(AB36:AB36)=0,"0",AVERAGE(AB36:AB36))</f>
        <v>7.6133333333333333</v>
      </c>
      <c r="AC37" s="1">
        <f>SUM(AC36:AC36)</f>
        <v>156</v>
      </c>
      <c r="AD37" s="1">
        <f>SUM(AD36:AD36)</f>
        <v>112</v>
      </c>
      <c r="AE37" s="1">
        <f>SUM(AE36:AE36)</f>
        <v>90</v>
      </c>
      <c r="AF37" s="1">
        <f>SUM(AF36:AF36)</f>
        <v>358</v>
      </c>
      <c r="AG37" s="16">
        <f t="shared" si="67"/>
        <v>66.666666666666671</v>
      </c>
      <c r="AH37" s="16">
        <f t="shared" ref="AH37" si="79">AD37*100/N37</f>
        <v>60.869565217391305</v>
      </c>
      <c r="AI37" s="16">
        <f t="shared" ref="AI37" si="80">AE37*100/O37</f>
        <v>68.181818181818187</v>
      </c>
      <c r="AJ37" s="16">
        <f t="shared" ref="AJ37" si="81">AF37*100/P37</f>
        <v>73.966942148760324</v>
      </c>
    </row>
    <row r="38" spans="1:36" x14ac:dyDescent="0.25">
      <c r="A38" s="1"/>
      <c r="B38" s="1"/>
      <c r="C38" s="1"/>
      <c r="D38" s="1">
        <f>SUM(A37,B37,C37)</f>
        <v>581</v>
      </c>
      <c r="E38" s="1"/>
      <c r="F38" s="1"/>
      <c r="G38" s="1"/>
      <c r="H38" s="1">
        <f>SUM(E37,F37,G37)</f>
        <v>0</v>
      </c>
      <c r="I38" s="1"/>
      <c r="J38" s="1"/>
      <c r="K38" s="1"/>
      <c r="L38" s="1">
        <f>SUM(I37,J37,K37)</f>
        <v>31</v>
      </c>
      <c r="M38" s="14">
        <f>SUM(M36:M36)</f>
        <v>212</v>
      </c>
      <c r="N38" s="14">
        <f>SUM(N36:N36)</f>
        <v>168</v>
      </c>
      <c r="O38" s="14">
        <f>SUM(O36:O36)</f>
        <v>104</v>
      </c>
      <c r="P38" s="14">
        <f>SUM(M37,N37,O37)</f>
        <v>550</v>
      </c>
      <c r="Q38" s="1"/>
      <c r="R38" s="1"/>
      <c r="S38" s="1"/>
      <c r="T38" s="16">
        <f>((P38-H38)*100/D38)</f>
        <v>94.664371772805509</v>
      </c>
      <c r="U38" s="1"/>
      <c r="V38" s="1"/>
      <c r="W38" s="1"/>
      <c r="X38" s="16">
        <f t="shared" si="78"/>
        <v>5.3356282271944924</v>
      </c>
      <c r="Y38" s="20"/>
      <c r="Z38" s="20"/>
      <c r="AA38" s="20"/>
      <c r="AB38" s="17">
        <f>IF(COUNT(Y37:AA37)=0,"0",AVERAGE(Y37:AA37))</f>
        <v>7.6133333333333333</v>
      </c>
      <c r="AC38" s="1"/>
      <c r="AD38" s="1"/>
      <c r="AE38" s="1"/>
      <c r="AF38" s="1">
        <f>SUM(AC37:AE37)</f>
        <v>358</v>
      </c>
      <c r="AG38" s="16"/>
      <c r="AH38" s="16"/>
      <c r="AI38" s="16"/>
      <c r="AJ38" s="16">
        <f>AF38*100/P38</f>
        <v>65.090909090909093</v>
      </c>
    </row>
    <row r="39" spans="1:36" ht="15.75" x14ac:dyDescent="0.25">
      <c r="A39" s="42" t="s">
        <v>33</v>
      </c>
      <c r="B39" s="42"/>
      <c r="C39" s="42"/>
      <c r="D39" s="42"/>
      <c r="E39" s="42"/>
    </row>
    <row r="40" spans="1:36" ht="15" customHeight="1" x14ac:dyDescent="0.25">
      <c r="A40" s="35" t="s">
        <v>0</v>
      </c>
      <c r="B40" s="36"/>
      <c r="C40" s="36"/>
      <c r="D40" s="37"/>
      <c r="E40" s="35" t="s">
        <v>1</v>
      </c>
      <c r="F40" s="36"/>
      <c r="G40" s="36"/>
      <c r="H40" s="37"/>
      <c r="I40" s="35" t="s">
        <v>2</v>
      </c>
      <c r="J40" s="36"/>
      <c r="K40" s="36"/>
      <c r="L40" s="37"/>
      <c r="M40" s="35" t="s">
        <v>3</v>
      </c>
      <c r="N40" s="36"/>
      <c r="O40" s="36"/>
      <c r="P40" s="37"/>
      <c r="Q40" s="35" t="s">
        <v>4</v>
      </c>
      <c r="R40" s="36"/>
      <c r="S40" s="36"/>
      <c r="T40" s="37"/>
      <c r="U40" s="35" t="s">
        <v>5</v>
      </c>
      <c r="V40" s="36"/>
      <c r="W40" s="36"/>
      <c r="X40" s="37"/>
      <c r="Y40" s="35" t="s">
        <v>6</v>
      </c>
      <c r="Z40" s="36"/>
      <c r="AA40" s="36"/>
      <c r="AB40" s="37"/>
      <c r="AC40" s="39" t="s">
        <v>7</v>
      </c>
      <c r="AD40" s="40"/>
      <c r="AE40" s="40"/>
      <c r="AF40" s="41"/>
      <c r="AG40" s="35" t="s">
        <v>8</v>
      </c>
      <c r="AH40" s="36"/>
      <c r="AI40" s="36"/>
      <c r="AJ40" s="37"/>
    </row>
    <row r="41" spans="1:36" ht="25.5" x14ac:dyDescent="0.25">
      <c r="A41" s="10" t="s">
        <v>13</v>
      </c>
      <c r="B41" s="10" t="s">
        <v>14</v>
      </c>
      <c r="C41" s="10" t="s">
        <v>15</v>
      </c>
      <c r="D41" s="10" t="s">
        <v>9</v>
      </c>
      <c r="E41" s="10" t="s">
        <v>13</v>
      </c>
      <c r="F41" s="10" t="s">
        <v>14</v>
      </c>
      <c r="G41" s="10" t="s">
        <v>15</v>
      </c>
      <c r="H41" s="10" t="s">
        <v>9</v>
      </c>
      <c r="I41" s="10" t="s">
        <v>13</v>
      </c>
      <c r="J41" s="10" t="s">
        <v>14</v>
      </c>
      <c r="K41" s="10" t="s">
        <v>15</v>
      </c>
      <c r="L41" s="21" t="s">
        <v>9</v>
      </c>
      <c r="M41" s="10" t="s">
        <v>13</v>
      </c>
      <c r="N41" s="10" t="s">
        <v>14</v>
      </c>
      <c r="O41" s="10" t="s">
        <v>15</v>
      </c>
      <c r="P41" s="10" t="s">
        <v>9</v>
      </c>
      <c r="Q41" s="10" t="s">
        <v>13</v>
      </c>
      <c r="R41" s="10" t="s">
        <v>14</v>
      </c>
      <c r="S41" s="10" t="s">
        <v>15</v>
      </c>
      <c r="T41" s="22" t="s">
        <v>10</v>
      </c>
      <c r="U41" s="10" t="s">
        <v>13</v>
      </c>
      <c r="V41" s="10" t="s">
        <v>14</v>
      </c>
      <c r="W41" s="10" t="s">
        <v>15</v>
      </c>
      <c r="X41" s="21" t="s">
        <v>10</v>
      </c>
      <c r="Y41" s="10" t="s">
        <v>13</v>
      </c>
      <c r="Z41" s="10" t="s">
        <v>14</v>
      </c>
      <c r="AA41" s="10" t="s">
        <v>15</v>
      </c>
      <c r="AB41" s="9" t="s">
        <v>11</v>
      </c>
      <c r="AC41" s="10" t="s">
        <v>13</v>
      </c>
      <c r="AD41" s="10" t="s">
        <v>14</v>
      </c>
      <c r="AE41" s="10" t="s">
        <v>15</v>
      </c>
      <c r="AF41" s="10" t="s">
        <v>9</v>
      </c>
      <c r="AG41" s="10" t="s">
        <v>13</v>
      </c>
      <c r="AH41" s="10" t="s">
        <v>14</v>
      </c>
      <c r="AI41" s="10" t="s">
        <v>15</v>
      </c>
      <c r="AJ41" s="11" t="s">
        <v>10</v>
      </c>
    </row>
    <row r="42" spans="1:36" x14ac:dyDescent="0.25">
      <c r="A42" s="12">
        <v>224</v>
      </c>
      <c r="B42" s="12">
        <v>174</v>
      </c>
      <c r="C42" s="12">
        <v>125</v>
      </c>
      <c r="D42" s="1">
        <v>522</v>
      </c>
      <c r="E42" s="12">
        <v>6</v>
      </c>
      <c r="F42" s="12">
        <v>1</v>
      </c>
      <c r="G42" s="12">
        <v>3</v>
      </c>
      <c r="H42" s="1">
        <f t="shared" ref="H42" si="82">SUM(E42:G42)</f>
        <v>10</v>
      </c>
      <c r="I42" s="12">
        <v>14</v>
      </c>
      <c r="J42" s="12">
        <v>9</v>
      </c>
      <c r="K42" s="12">
        <v>1</v>
      </c>
      <c r="L42" s="1">
        <v>24</v>
      </c>
      <c r="M42" s="18">
        <v>210</v>
      </c>
      <c r="N42" s="13">
        <v>165</v>
      </c>
      <c r="O42" s="13">
        <v>125</v>
      </c>
      <c r="P42" s="14">
        <f t="shared" ref="P42" si="83">SUM(M42:O42)</f>
        <v>500</v>
      </c>
      <c r="Q42" s="15">
        <f t="shared" ref="Q42:T43" si="84">((M42-E42)*100/A42)</f>
        <v>91.071428571428569</v>
      </c>
      <c r="R42" s="15">
        <f t="shared" si="84"/>
        <v>94.252873563218387</v>
      </c>
      <c r="S42" s="15">
        <f t="shared" si="84"/>
        <v>97.6</v>
      </c>
      <c r="T42" s="16">
        <f>((P42-H42)*100/D42)</f>
        <v>93.869731800766289</v>
      </c>
      <c r="U42" s="15">
        <f t="shared" ref="U42:X44" si="85">(I42*100/A42)</f>
        <v>6.25</v>
      </c>
      <c r="V42" s="15">
        <f t="shared" si="85"/>
        <v>5.1724137931034484</v>
      </c>
      <c r="W42" s="15">
        <f t="shared" si="85"/>
        <v>0.8</v>
      </c>
      <c r="X42" s="19">
        <f>(L42*100/D42)</f>
        <v>4.5977011494252871</v>
      </c>
      <c r="Y42" s="12">
        <v>7.47</v>
      </c>
      <c r="Z42" s="12">
        <v>7.37</v>
      </c>
      <c r="AA42" s="12">
        <v>7.73</v>
      </c>
      <c r="AB42" s="23">
        <f t="shared" ref="AB42" si="86">AVERAGE(Y42:AA42)</f>
        <v>7.5233333333333334</v>
      </c>
      <c r="AC42" s="12">
        <v>136</v>
      </c>
      <c r="AD42" s="12">
        <v>84</v>
      </c>
      <c r="AE42" s="12">
        <v>125</v>
      </c>
      <c r="AF42" s="1">
        <f t="shared" ref="AF42" si="87">SUM(AC42:AE42)</f>
        <v>345</v>
      </c>
      <c r="AG42" s="15">
        <f t="shared" ref="AG42:AG43" si="88">(AC42*100)/M42</f>
        <v>64.761904761904759</v>
      </c>
      <c r="AH42" s="15">
        <f>AD42*100/N42</f>
        <v>50.909090909090907</v>
      </c>
      <c r="AI42" s="15">
        <f>AE42*100/O42</f>
        <v>100</v>
      </c>
      <c r="AJ42" s="16">
        <f>AF42*100/P42</f>
        <v>69</v>
      </c>
    </row>
    <row r="43" spans="1:36" x14ac:dyDescent="0.25">
      <c r="A43" s="1">
        <f t="shared" ref="A43:L43" si="89">SUM(A42:A42)</f>
        <v>224</v>
      </c>
      <c r="B43" s="1">
        <f t="shared" si="89"/>
        <v>174</v>
      </c>
      <c r="C43" s="1">
        <f t="shared" si="89"/>
        <v>125</v>
      </c>
      <c r="D43" s="1">
        <f t="shared" si="89"/>
        <v>522</v>
      </c>
      <c r="E43" s="1">
        <f t="shared" si="89"/>
        <v>6</v>
      </c>
      <c r="F43" s="1">
        <f t="shared" si="89"/>
        <v>1</v>
      </c>
      <c r="G43" s="1">
        <f t="shared" si="89"/>
        <v>3</v>
      </c>
      <c r="H43" s="1">
        <f t="shared" si="89"/>
        <v>10</v>
      </c>
      <c r="I43" s="1">
        <f t="shared" si="89"/>
        <v>14</v>
      </c>
      <c r="J43" s="1">
        <f t="shared" si="89"/>
        <v>9</v>
      </c>
      <c r="K43" s="1">
        <f t="shared" si="89"/>
        <v>1</v>
      </c>
      <c r="L43" s="1">
        <f t="shared" si="89"/>
        <v>24</v>
      </c>
      <c r="M43" s="14">
        <f t="shared" ref="M43:O43" si="90">A43+E43-I43</f>
        <v>216</v>
      </c>
      <c r="N43" s="14">
        <f t="shared" si="90"/>
        <v>166</v>
      </c>
      <c r="O43" s="14">
        <f t="shared" si="90"/>
        <v>127</v>
      </c>
      <c r="P43" s="14">
        <f>SUM(P42:P42)</f>
        <v>500</v>
      </c>
      <c r="Q43" s="16">
        <f t="shared" si="84"/>
        <v>93.75</v>
      </c>
      <c r="R43" s="16">
        <f t="shared" si="84"/>
        <v>94.827586206896555</v>
      </c>
      <c r="S43" s="16">
        <f t="shared" si="84"/>
        <v>99.2</v>
      </c>
      <c r="T43" s="16">
        <f t="shared" si="84"/>
        <v>93.869731800766289</v>
      </c>
      <c r="U43" s="16">
        <f t="shared" si="85"/>
        <v>6.25</v>
      </c>
      <c r="V43" s="16">
        <f t="shared" si="85"/>
        <v>5.1724137931034484</v>
      </c>
      <c r="W43" s="16">
        <f t="shared" si="85"/>
        <v>0.8</v>
      </c>
      <c r="X43" s="16">
        <f t="shared" si="85"/>
        <v>4.5977011494252871</v>
      </c>
      <c r="Y43" s="20">
        <f>AVERAGE(Y42:Y42)</f>
        <v>7.47</v>
      </c>
      <c r="Z43" s="20">
        <f>AVERAGE(Z42:Z42)</f>
        <v>7.37</v>
      </c>
      <c r="AA43" s="20">
        <f>AVERAGE(AA42:AA42)</f>
        <v>7.73</v>
      </c>
      <c r="AB43" s="20">
        <f>AVERAGE(Y43:AA43)</f>
        <v>7.5233333333333334</v>
      </c>
      <c r="AC43" s="1">
        <f>SUM(AC42:AC42)</f>
        <v>136</v>
      </c>
      <c r="AD43" s="1">
        <f>SUM(AD42:AD42)</f>
        <v>84</v>
      </c>
      <c r="AE43" s="1">
        <f>SUM(AE42:AE42)</f>
        <v>125</v>
      </c>
      <c r="AF43" s="1">
        <f>SUM(AF42:AF42)</f>
        <v>345</v>
      </c>
      <c r="AG43" s="16">
        <f t="shared" si="88"/>
        <v>62.962962962962962</v>
      </c>
      <c r="AH43" s="16">
        <f t="shared" ref="AH43:AJ43" si="91">AD43*100/N43</f>
        <v>50.602409638554214</v>
      </c>
      <c r="AI43" s="16">
        <f t="shared" si="91"/>
        <v>98.425196850393704</v>
      </c>
      <c r="AJ43" s="16">
        <f t="shared" si="91"/>
        <v>69</v>
      </c>
    </row>
    <row r="44" spans="1:36" x14ac:dyDescent="0.25">
      <c r="A44" s="1"/>
      <c r="B44" s="1"/>
      <c r="C44" s="1"/>
      <c r="D44" s="1">
        <f>SUM(A43,B43,C43)</f>
        <v>523</v>
      </c>
      <c r="E44" s="1"/>
      <c r="F44" s="1"/>
      <c r="G44" s="1"/>
      <c r="H44" s="1">
        <f>SUM(E43,F43,G43)</f>
        <v>10</v>
      </c>
      <c r="I44" s="1"/>
      <c r="J44" s="1"/>
      <c r="K44" s="1"/>
      <c r="L44" s="1">
        <f>SUM(I43,J43,K43)</f>
        <v>24</v>
      </c>
      <c r="M44" s="14">
        <f>SUM(M42:M42)</f>
        <v>210</v>
      </c>
      <c r="N44" s="14">
        <f>SUM(N42:N42)</f>
        <v>165</v>
      </c>
      <c r="O44" s="14">
        <f>SUM(O42:O42)</f>
        <v>125</v>
      </c>
      <c r="P44" s="14">
        <f>SUM(M43,N43,O43)</f>
        <v>509</v>
      </c>
      <c r="Q44" s="1"/>
      <c r="R44" s="1"/>
      <c r="S44" s="1"/>
      <c r="T44" s="16">
        <f>((P44-H44)*100/D44)</f>
        <v>95.411089866156786</v>
      </c>
      <c r="U44" s="1"/>
      <c r="V44" s="1"/>
      <c r="W44" s="1"/>
      <c r="X44" s="16">
        <f t="shared" si="85"/>
        <v>4.5889101338432123</v>
      </c>
      <c r="Y44" s="20"/>
      <c r="Z44" s="20"/>
      <c r="AA44" s="20"/>
      <c r="AB44" s="20">
        <f>AVERAGE(Y43:AA43)</f>
        <v>7.5233333333333334</v>
      </c>
      <c r="AC44" s="1"/>
      <c r="AD44" s="1"/>
      <c r="AE44" s="1"/>
      <c r="AF44" s="1">
        <f>SUM(AC43:AE43)</f>
        <v>345</v>
      </c>
      <c r="AG44" s="16"/>
      <c r="AH44" s="16"/>
      <c r="AI44" s="16"/>
      <c r="AJ44" s="16">
        <f>AF44*100/P44</f>
        <v>67.779960707269154</v>
      </c>
    </row>
    <row r="47" spans="1:36" ht="15.75" x14ac:dyDescent="0.25">
      <c r="A47" s="38" t="s">
        <v>37</v>
      </c>
      <c r="B47" s="38"/>
      <c r="C47" s="38"/>
      <c r="D47" s="38"/>
      <c r="E47" s="38"/>
    </row>
    <row r="48" spans="1:36" x14ac:dyDescent="0.25">
      <c r="A48" s="35" t="s">
        <v>0</v>
      </c>
      <c r="B48" s="36"/>
      <c r="C48" s="36"/>
      <c r="D48" s="37"/>
      <c r="E48" s="35" t="s">
        <v>1</v>
      </c>
      <c r="F48" s="36"/>
      <c r="G48" s="36"/>
      <c r="H48" s="37"/>
      <c r="I48" s="35" t="s">
        <v>2</v>
      </c>
      <c r="J48" s="36"/>
      <c r="K48" s="36"/>
      <c r="L48" s="37"/>
      <c r="M48" s="35" t="s">
        <v>3</v>
      </c>
      <c r="N48" s="36"/>
      <c r="O48" s="36"/>
      <c r="P48" s="37"/>
      <c r="Q48" s="35" t="s">
        <v>4</v>
      </c>
      <c r="R48" s="36"/>
      <c r="S48" s="36"/>
      <c r="T48" s="37"/>
      <c r="U48" s="35" t="s">
        <v>5</v>
      </c>
      <c r="V48" s="36"/>
      <c r="W48" s="36"/>
      <c r="X48" s="37"/>
      <c r="Y48" s="35" t="s">
        <v>6</v>
      </c>
      <c r="Z48" s="36"/>
      <c r="AA48" s="36"/>
      <c r="AB48" s="37"/>
      <c r="AC48" s="39" t="s">
        <v>7</v>
      </c>
      <c r="AD48" s="40"/>
      <c r="AE48" s="40"/>
      <c r="AF48" s="41"/>
      <c r="AG48" s="35" t="s">
        <v>8</v>
      </c>
      <c r="AH48" s="36"/>
      <c r="AI48" s="36"/>
      <c r="AJ48" s="37"/>
    </row>
    <row r="49" spans="1:36" ht="25.5" x14ac:dyDescent="0.25">
      <c r="A49" s="6" t="s">
        <v>16</v>
      </c>
      <c r="B49" s="6" t="s">
        <v>17</v>
      </c>
      <c r="C49" s="6" t="s">
        <v>18</v>
      </c>
      <c r="D49" s="6" t="s">
        <v>9</v>
      </c>
      <c r="E49" s="6" t="s">
        <v>16</v>
      </c>
      <c r="F49" s="6" t="s">
        <v>17</v>
      </c>
      <c r="G49" s="6" t="s">
        <v>18</v>
      </c>
      <c r="H49" s="6" t="s">
        <v>9</v>
      </c>
      <c r="I49" s="6" t="s">
        <v>16</v>
      </c>
      <c r="J49" s="6" t="s">
        <v>17</v>
      </c>
      <c r="K49" s="6" t="s">
        <v>18</v>
      </c>
      <c r="L49" s="7" t="s">
        <v>9</v>
      </c>
      <c r="M49" s="6" t="s">
        <v>16</v>
      </c>
      <c r="N49" s="6" t="s">
        <v>17</v>
      </c>
      <c r="O49" s="6" t="s">
        <v>18</v>
      </c>
      <c r="P49" s="6" t="s">
        <v>9</v>
      </c>
      <c r="Q49" s="6" t="s">
        <v>16</v>
      </c>
      <c r="R49" s="6" t="s">
        <v>17</v>
      </c>
      <c r="S49" s="6" t="s">
        <v>18</v>
      </c>
      <c r="T49" s="8" t="s">
        <v>10</v>
      </c>
      <c r="U49" s="6" t="s">
        <v>16</v>
      </c>
      <c r="V49" s="6" t="s">
        <v>17</v>
      </c>
      <c r="W49" s="6" t="s">
        <v>18</v>
      </c>
      <c r="X49" s="7" t="s">
        <v>10</v>
      </c>
      <c r="Y49" s="6" t="s">
        <v>16</v>
      </c>
      <c r="Z49" s="6" t="s">
        <v>17</v>
      </c>
      <c r="AA49" s="6" t="s">
        <v>18</v>
      </c>
      <c r="AB49" s="9" t="s">
        <v>11</v>
      </c>
      <c r="AC49" s="6" t="s">
        <v>16</v>
      </c>
      <c r="AD49" s="6" t="s">
        <v>17</v>
      </c>
      <c r="AE49" s="6" t="s">
        <v>18</v>
      </c>
      <c r="AF49" s="10" t="s">
        <v>9</v>
      </c>
      <c r="AG49" s="6" t="s">
        <v>16</v>
      </c>
      <c r="AH49" s="6" t="s">
        <v>17</v>
      </c>
      <c r="AI49" s="6" t="s">
        <v>18</v>
      </c>
      <c r="AJ49" s="11" t="s">
        <v>10</v>
      </c>
    </row>
    <row r="50" spans="1:36" x14ac:dyDescent="0.25">
      <c r="A50" s="12">
        <v>251</v>
      </c>
      <c r="B50" s="12">
        <v>207</v>
      </c>
      <c r="C50" s="12">
        <v>159</v>
      </c>
      <c r="D50" s="1">
        <f>SUM(A50:C50)</f>
        <v>617</v>
      </c>
      <c r="E50" s="12">
        <v>0</v>
      </c>
      <c r="F50" s="12">
        <v>0</v>
      </c>
      <c r="G50" s="12">
        <v>0</v>
      </c>
      <c r="H50" s="1">
        <f t="shared" ref="H50" si="92">SUM(E50:G50)</f>
        <v>0</v>
      </c>
      <c r="I50" s="12">
        <v>3</v>
      </c>
      <c r="J50" s="12">
        <v>6</v>
      </c>
      <c r="K50" s="12">
        <v>9</v>
      </c>
      <c r="L50" s="1">
        <v>9</v>
      </c>
      <c r="M50" s="18">
        <v>248</v>
      </c>
      <c r="N50" s="13">
        <v>201</v>
      </c>
      <c r="O50" s="13">
        <v>150</v>
      </c>
      <c r="P50" s="14">
        <f t="shared" ref="P50" si="93">SUM(M50:O50)</f>
        <v>599</v>
      </c>
      <c r="Q50" s="15">
        <v>95.07</v>
      </c>
      <c r="R50" s="15">
        <v>93.33</v>
      </c>
      <c r="S50" s="15">
        <v>97.2</v>
      </c>
      <c r="T50" s="16">
        <v>94.9</v>
      </c>
      <c r="U50" s="15">
        <v>4.93</v>
      </c>
      <c r="V50" s="15">
        <v>6.67</v>
      </c>
      <c r="W50" s="15">
        <f t="shared" ref="W50:W51" si="94">(K50*100/C50)</f>
        <v>5.6603773584905657</v>
      </c>
      <c r="X50" s="19">
        <v>5.0999999999999996</v>
      </c>
      <c r="Y50" s="25">
        <v>7.3</v>
      </c>
      <c r="Z50" s="25">
        <v>7.1</v>
      </c>
      <c r="AA50" s="25">
        <v>7.5</v>
      </c>
      <c r="AB50" s="17">
        <f t="shared" ref="AB50" si="95">IF(COUNT(Y50:AA50)=0,"0",AVERAGE(Y50:AA50))</f>
        <v>7.3</v>
      </c>
      <c r="AC50" s="12">
        <v>159</v>
      </c>
      <c r="AD50" s="12">
        <v>134</v>
      </c>
      <c r="AE50" s="12">
        <v>98</v>
      </c>
      <c r="AF50" s="1">
        <f t="shared" ref="AF50" si="96">SUM(AC50:AE50)</f>
        <v>391</v>
      </c>
      <c r="AG50" s="15">
        <f t="shared" ref="AG50:AG51" si="97">(AC50*100)/M50</f>
        <v>64.112903225806448</v>
      </c>
      <c r="AH50" s="15">
        <f>AD50*100/N50</f>
        <v>66.666666666666671</v>
      </c>
      <c r="AI50" s="15">
        <f>AE50*100/O50</f>
        <v>65.333333333333329</v>
      </c>
      <c r="AJ50" s="16">
        <f>AF50*100/P50</f>
        <v>65.275459098497493</v>
      </c>
    </row>
    <row r="51" spans="1:36" x14ac:dyDescent="0.25">
      <c r="A51" s="1">
        <f t="shared" ref="A51:L51" si="98">SUM(A50:A50)</f>
        <v>251</v>
      </c>
      <c r="B51" s="1">
        <f t="shared" si="98"/>
        <v>207</v>
      </c>
      <c r="C51" s="1">
        <f t="shared" si="98"/>
        <v>159</v>
      </c>
      <c r="D51" s="1">
        <f t="shared" si="98"/>
        <v>617</v>
      </c>
      <c r="E51" s="1">
        <f t="shared" si="98"/>
        <v>0</v>
      </c>
      <c r="F51" s="1">
        <f t="shared" si="98"/>
        <v>0</v>
      </c>
      <c r="G51" s="1">
        <f t="shared" si="98"/>
        <v>0</v>
      </c>
      <c r="H51" s="1">
        <f t="shared" si="98"/>
        <v>0</v>
      </c>
      <c r="I51" s="1">
        <f t="shared" si="98"/>
        <v>3</v>
      </c>
      <c r="J51" s="1">
        <f t="shared" si="98"/>
        <v>6</v>
      </c>
      <c r="K51" s="1">
        <f t="shared" si="98"/>
        <v>9</v>
      </c>
      <c r="L51" s="1">
        <f t="shared" si="98"/>
        <v>9</v>
      </c>
      <c r="M51" s="14">
        <f t="shared" ref="M51" si="99">A51+E51-I51</f>
        <v>248</v>
      </c>
      <c r="N51" s="14">
        <f t="shared" ref="N51" si="100">B51+F51-J51</f>
        <v>201</v>
      </c>
      <c r="O51" s="14">
        <f t="shared" ref="O51" si="101">C51+G51-K51</f>
        <v>150</v>
      </c>
      <c r="P51" s="14">
        <f>SUM(P50:P50)</f>
        <v>599</v>
      </c>
      <c r="Q51" s="16">
        <f t="shared" ref="Q51" si="102">((M51-E51)*100/A51)</f>
        <v>98.804780876494021</v>
      </c>
      <c r="R51" s="16">
        <f t="shared" ref="R51" si="103">((N51-F51)*100/B51)</f>
        <v>97.101449275362313</v>
      </c>
      <c r="S51" s="16">
        <f t="shared" ref="S51" si="104">((O51-G51)*100/C51)</f>
        <v>94.339622641509436</v>
      </c>
      <c r="T51" s="16">
        <f t="shared" ref="T51" si="105">((P51-H51)*100/D51)</f>
        <v>97.082658022690438</v>
      </c>
      <c r="U51" s="16">
        <f t="shared" ref="U51" si="106">(I51*100/A51)</f>
        <v>1.1952191235059761</v>
      </c>
      <c r="V51" s="16">
        <f t="shared" ref="V51" si="107">(J51*100/B51)</f>
        <v>2.8985507246376812</v>
      </c>
      <c r="W51" s="16">
        <f t="shared" si="94"/>
        <v>5.6603773584905657</v>
      </c>
      <c r="X51" s="16">
        <f t="shared" ref="X51:X52" si="108">(L51*100/D51)</f>
        <v>1.4586709886547813</v>
      </c>
      <c r="Y51" s="17">
        <f>IF(COUNT(Y50:Y50)=0,"0",AVERAGE(Y50:Y50))</f>
        <v>7.3</v>
      </c>
      <c r="Z51" s="17">
        <f>IF(COUNT(Z50:Z50)=0,"0",AVERAGE(Z50:Z50))</f>
        <v>7.1</v>
      </c>
      <c r="AA51" s="17">
        <f>IF(COUNT(AA50:AA50)=0,"0",AVERAGE(AA50:AA50))</f>
        <v>7.5</v>
      </c>
      <c r="AB51" s="17">
        <f>IF(COUNT(AB50:AB50)=0,"0",AVERAGE(AB50:AB50))</f>
        <v>7.3</v>
      </c>
      <c r="AC51" s="1">
        <f>SUM(AC50:AC50)</f>
        <v>159</v>
      </c>
      <c r="AD51" s="1">
        <f>SUM(AD50:AD50)</f>
        <v>134</v>
      </c>
      <c r="AE51" s="1">
        <f>SUM(AE50:AE50)</f>
        <v>98</v>
      </c>
      <c r="AF51" s="1">
        <f>SUM(AF50:AF50)</f>
        <v>391</v>
      </c>
      <c r="AG51" s="16">
        <f t="shared" si="97"/>
        <v>64.112903225806448</v>
      </c>
      <c r="AH51" s="16">
        <f t="shared" ref="AH51" si="109">AD51*100/N51</f>
        <v>66.666666666666671</v>
      </c>
      <c r="AI51" s="16">
        <f t="shared" ref="AI51" si="110">AE51*100/O51</f>
        <v>65.333333333333329</v>
      </c>
      <c r="AJ51" s="16">
        <f t="shared" ref="AJ51" si="111">AF51*100/P51</f>
        <v>65.275459098497493</v>
      </c>
    </row>
    <row r="52" spans="1:36" x14ac:dyDescent="0.25">
      <c r="A52" s="1"/>
      <c r="B52" s="1"/>
      <c r="C52" s="1"/>
      <c r="D52" s="1">
        <f>SUM(A51,B51,C51)</f>
        <v>617</v>
      </c>
      <c r="E52" s="1"/>
      <c r="F52" s="1"/>
      <c r="G52" s="1"/>
      <c r="H52" s="1">
        <f>SUM(E51,F51,G51)</f>
        <v>0</v>
      </c>
      <c r="I52" s="1"/>
      <c r="J52" s="1"/>
      <c r="K52" s="1"/>
      <c r="L52" s="1">
        <f>SUM(I51,J51,K51)</f>
        <v>18</v>
      </c>
      <c r="M52" s="14">
        <f>SUM(M50:M50)</f>
        <v>248</v>
      </c>
      <c r="N52" s="14">
        <f>SUM(N50:N50)</f>
        <v>201</v>
      </c>
      <c r="O52" s="14">
        <f>SUM(O50:O50)</f>
        <v>150</v>
      </c>
      <c r="P52" s="14">
        <f>SUM(M51,N51,O51)</f>
        <v>599</v>
      </c>
      <c r="Q52" s="1"/>
      <c r="R52" s="1"/>
      <c r="S52" s="1"/>
      <c r="T52" s="16">
        <f>((P52-H52)*100/D52)</f>
        <v>97.082658022690438</v>
      </c>
      <c r="U52" s="1"/>
      <c r="V52" s="1"/>
      <c r="W52" s="1"/>
      <c r="X52" s="16">
        <f t="shared" si="108"/>
        <v>2.9173419773095626</v>
      </c>
      <c r="Y52" s="20"/>
      <c r="Z52" s="20"/>
      <c r="AA52" s="20"/>
      <c r="AB52" s="17">
        <f>IF(COUNT(Y51:AA51)=0,"0",AVERAGE(Y51:AA51))</f>
        <v>7.3</v>
      </c>
      <c r="AC52" s="1"/>
      <c r="AD52" s="1"/>
      <c r="AE52" s="1"/>
      <c r="AF52" s="1">
        <f>SUM(AC51:AE51)</f>
        <v>391</v>
      </c>
      <c r="AG52" s="16"/>
      <c r="AH52" s="16"/>
      <c r="AI52" s="16"/>
      <c r="AJ52" s="16">
        <f>AF52*100/P52</f>
        <v>65.275459098497493</v>
      </c>
    </row>
    <row r="53" spans="1:36" ht="15.75" x14ac:dyDescent="0.25">
      <c r="A53" s="38" t="s">
        <v>36</v>
      </c>
      <c r="B53" s="38"/>
      <c r="C53" s="38"/>
      <c r="D53" s="38"/>
      <c r="E53" s="38"/>
    </row>
    <row r="54" spans="1:36" x14ac:dyDescent="0.25">
      <c r="A54" s="35" t="s">
        <v>0</v>
      </c>
      <c r="B54" s="36"/>
      <c r="C54" s="36"/>
      <c r="D54" s="37"/>
      <c r="E54" s="35" t="s">
        <v>1</v>
      </c>
      <c r="F54" s="36"/>
      <c r="G54" s="36"/>
      <c r="H54" s="37"/>
      <c r="I54" s="35" t="s">
        <v>2</v>
      </c>
      <c r="J54" s="36"/>
      <c r="K54" s="36"/>
      <c r="L54" s="37"/>
      <c r="M54" s="35" t="s">
        <v>3</v>
      </c>
      <c r="N54" s="36"/>
      <c r="O54" s="36"/>
      <c r="P54" s="37"/>
      <c r="Q54" s="35" t="s">
        <v>4</v>
      </c>
      <c r="R54" s="36"/>
      <c r="S54" s="36"/>
      <c r="T54" s="37"/>
      <c r="U54" s="35" t="s">
        <v>5</v>
      </c>
      <c r="V54" s="36"/>
      <c r="W54" s="36"/>
      <c r="X54" s="37"/>
      <c r="Y54" s="35" t="s">
        <v>6</v>
      </c>
      <c r="Z54" s="36"/>
      <c r="AA54" s="36"/>
      <c r="AB54" s="37"/>
      <c r="AC54" s="39" t="s">
        <v>7</v>
      </c>
      <c r="AD54" s="40"/>
      <c r="AE54" s="40"/>
      <c r="AF54" s="41"/>
      <c r="AG54" s="35" t="s">
        <v>8</v>
      </c>
      <c r="AH54" s="36"/>
      <c r="AI54" s="36"/>
      <c r="AJ54" s="37"/>
    </row>
    <row r="55" spans="1:36" ht="25.5" x14ac:dyDescent="0.25">
      <c r="A55" s="10" t="s">
        <v>13</v>
      </c>
      <c r="B55" s="10" t="s">
        <v>14</v>
      </c>
      <c r="C55" s="10" t="s">
        <v>15</v>
      </c>
      <c r="D55" s="10" t="s">
        <v>9</v>
      </c>
      <c r="E55" s="10" t="s">
        <v>13</v>
      </c>
      <c r="F55" s="10" t="s">
        <v>14</v>
      </c>
      <c r="G55" s="10" t="s">
        <v>15</v>
      </c>
      <c r="H55" s="10" t="s">
        <v>9</v>
      </c>
      <c r="I55" s="10" t="s">
        <v>13</v>
      </c>
      <c r="J55" s="10" t="s">
        <v>14</v>
      </c>
      <c r="K55" s="10" t="s">
        <v>15</v>
      </c>
      <c r="L55" s="21" t="s">
        <v>9</v>
      </c>
      <c r="M55" s="10" t="s">
        <v>13</v>
      </c>
      <c r="N55" s="10" t="s">
        <v>14</v>
      </c>
      <c r="O55" s="10" t="s">
        <v>15</v>
      </c>
      <c r="P55" s="10" t="s">
        <v>9</v>
      </c>
      <c r="Q55" s="10" t="s">
        <v>13</v>
      </c>
      <c r="R55" s="10" t="s">
        <v>14</v>
      </c>
      <c r="S55" s="10" t="s">
        <v>15</v>
      </c>
      <c r="T55" s="22" t="s">
        <v>10</v>
      </c>
      <c r="U55" s="10" t="s">
        <v>13</v>
      </c>
      <c r="V55" s="10" t="s">
        <v>14</v>
      </c>
      <c r="W55" s="10" t="s">
        <v>15</v>
      </c>
      <c r="X55" s="21" t="s">
        <v>10</v>
      </c>
      <c r="Y55" s="10" t="s">
        <v>13</v>
      </c>
      <c r="Z55" s="10" t="s">
        <v>14</v>
      </c>
      <c r="AA55" s="10" t="s">
        <v>15</v>
      </c>
      <c r="AB55" s="9" t="s">
        <v>11</v>
      </c>
      <c r="AC55" s="10" t="s">
        <v>13</v>
      </c>
      <c r="AD55" s="10" t="s">
        <v>14</v>
      </c>
      <c r="AE55" s="10" t="s">
        <v>15</v>
      </c>
      <c r="AF55" s="10" t="s">
        <v>9</v>
      </c>
      <c r="AG55" s="10" t="s">
        <v>13</v>
      </c>
      <c r="AH55" s="10" t="s">
        <v>14</v>
      </c>
      <c r="AI55" s="10" t="s">
        <v>15</v>
      </c>
      <c r="AJ55" s="11" t="s">
        <v>10</v>
      </c>
    </row>
    <row r="56" spans="1:36" x14ac:dyDescent="0.25">
      <c r="A56" s="12">
        <v>231</v>
      </c>
      <c r="B56" s="12">
        <v>191</v>
      </c>
      <c r="C56" s="12">
        <v>148</v>
      </c>
      <c r="D56" s="1">
        <v>570</v>
      </c>
      <c r="E56" s="12">
        <v>0</v>
      </c>
      <c r="F56" s="12">
        <v>0</v>
      </c>
      <c r="G56" s="12">
        <v>0</v>
      </c>
      <c r="H56" s="1">
        <f t="shared" ref="H56" si="112">SUM(E56:G56)</f>
        <v>0</v>
      </c>
      <c r="I56" s="12">
        <v>12</v>
      </c>
      <c r="J56" s="12">
        <v>12</v>
      </c>
      <c r="K56" s="12">
        <v>1</v>
      </c>
      <c r="L56" s="1">
        <v>25</v>
      </c>
      <c r="M56" s="18">
        <v>219</v>
      </c>
      <c r="N56" s="13">
        <v>179</v>
      </c>
      <c r="O56" s="13">
        <v>147</v>
      </c>
      <c r="P56" s="14">
        <f t="shared" ref="P56" si="113">SUM(M56:O56)</f>
        <v>545</v>
      </c>
      <c r="Q56" s="15">
        <v>89.61</v>
      </c>
      <c r="R56" s="15">
        <v>87.43</v>
      </c>
      <c r="S56" s="15">
        <v>98.65</v>
      </c>
      <c r="T56" s="16">
        <f>((P56-H56)*100/D56)</f>
        <v>95.614035087719301</v>
      </c>
      <c r="U56" s="15">
        <f t="shared" ref="U56:U57" si="114">(I56*100/A56)</f>
        <v>5.1948051948051948</v>
      </c>
      <c r="V56" s="15">
        <f t="shared" ref="V56:V57" si="115">(J56*100/B56)</f>
        <v>6.2827225130890056</v>
      </c>
      <c r="W56" s="15">
        <f t="shared" ref="W56:W57" si="116">(K56*100/C56)</f>
        <v>0.67567567567567566</v>
      </c>
      <c r="X56" s="19">
        <f>(L56*100/D56)</f>
        <v>4.3859649122807021</v>
      </c>
      <c r="Y56" s="12">
        <v>7.1</v>
      </c>
      <c r="Z56" s="12">
        <v>7.2</v>
      </c>
      <c r="AA56" s="12">
        <v>7.7</v>
      </c>
      <c r="AB56" s="23">
        <f t="shared" ref="AB56" si="117">AVERAGE(Y56:AA56)</f>
        <v>7.333333333333333</v>
      </c>
      <c r="AC56" s="12">
        <v>143</v>
      </c>
      <c r="AD56" s="12">
        <v>126</v>
      </c>
      <c r="AE56" s="12">
        <v>139</v>
      </c>
      <c r="AF56" s="1">
        <f t="shared" ref="AF56" si="118">SUM(AC56:AE56)</f>
        <v>408</v>
      </c>
      <c r="AG56" s="15">
        <f t="shared" ref="AG56:AG57" si="119">(AC56*100)/M56</f>
        <v>65.296803652968038</v>
      </c>
      <c r="AH56" s="15">
        <f>AD56*100/N56</f>
        <v>70.391061452513966</v>
      </c>
      <c r="AI56" s="15">
        <f>AE56*100/O56</f>
        <v>94.557823129251702</v>
      </c>
      <c r="AJ56" s="16">
        <f>AF56*100/P56</f>
        <v>74.862385321100916</v>
      </c>
    </row>
    <row r="57" spans="1:36" x14ac:dyDescent="0.25">
      <c r="A57" s="1">
        <f t="shared" ref="A57:L57" si="120">SUM(A56:A56)</f>
        <v>231</v>
      </c>
      <c r="B57" s="1">
        <f t="shared" si="120"/>
        <v>191</v>
      </c>
      <c r="C57" s="1">
        <f t="shared" si="120"/>
        <v>148</v>
      </c>
      <c r="D57" s="1">
        <f t="shared" si="120"/>
        <v>570</v>
      </c>
      <c r="E57" s="1">
        <f t="shared" si="120"/>
        <v>0</v>
      </c>
      <c r="F57" s="1">
        <f t="shared" si="120"/>
        <v>0</v>
      </c>
      <c r="G57" s="1">
        <f t="shared" si="120"/>
        <v>0</v>
      </c>
      <c r="H57" s="1">
        <f t="shared" si="120"/>
        <v>0</v>
      </c>
      <c r="I57" s="1">
        <f t="shared" si="120"/>
        <v>12</v>
      </c>
      <c r="J57" s="1">
        <f t="shared" si="120"/>
        <v>12</v>
      </c>
      <c r="K57" s="1">
        <f t="shared" si="120"/>
        <v>1</v>
      </c>
      <c r="L57" s="1">
        <f t="shared" si="120"/>
        <v>25</v>
      </c>
      <c r="M57" s="14">
        <v>219</v>
      </c>
      <c r="N57" s="14">
        <v>179</v>
      </c>
      <c r="O57" s="14">
        <v>147</v>
      </c>
      <c r="P57" s="14">
        <f>SUM(P56:P56)</f>
        <v>545</v>
      </c>
      <c r="Q57" s="16">
        <f t="shared" ref="Q57" si="121">((M57-E57)*100/A57)</f>
        <v>94.805194805194802</v>
      </c>
      <c r="R57" s="16">
        <f t="shared" ref="R57" si="122">((N57-F57)*100/B57)</f>
        <v>93.717277486911001</v>
      </c>
      <c r="S57" s="16">
        <f t="shared" ref="S57" si="123">((O57-G57)*100/C57)</f>
        <v>99.324324324324323</v>
      </c>
      <c r="T57" s="16">
        <f t="shared" ref="T57" si="124">((P57-H57)*100/D57)</f>
        <v>95.614035087719301</v>
      </c>
      <c r="U57" s="16">
        <f t="shared" si="114"/>
        <v>5.1948051948051948</v>
      </c>
      <c r="V57" s="16">
        <f t="shared" si="115"/>
        <v>6.2827225130890056</v>
      </c>
      <c r="W57" s="16">
        <f t="shared" si="116"/>
        <v>0.67567567567567566</v>
      </c>
      <c r="X57" s="16">
        <f t="shared" ref="X57:X58" si="125">(L57*100/D57)</f>
        <v>4.3859649122807021</v>
      </c>
      <c r="Y57" s="20">
        <f>AVERAGE(Y56:Y56)</f>
        <v>7.1</v>
      </c>
      <c r="Z57" s="20">
        <f>AVERAGE(Z56:Z56)</f>
        <v>7.2</v>
      </c>
      <c r="AA57" s="20">
        <f>AVERAGE(AA56:AA56)</f>
        <v>7.7</v>
      </c>
      <c r="AB57" s="20">
        <f>AVERAGE(Y57:AA57)</f>
        <v>7.333333333333333</v>
      </c>
      <c r="AC57" s="1">
        <f>SUM(AC56:AC56)</f>
        <v>143</v>
      </c>
      <c r="AD57" s="1">
        <f>SUM(AD56:AD56)</f>
        <v>126</v>
      </c>
      <c r="AE57" s="1">
        <f>SUM(AE56:AE56)</f>
        <v>139</v>
      </c>
      <c r="AF57" s="1">
        <f>SUM(AF56:AF56)</f>
        <v>408</v>
      </c>
      <c r="AG57" s="16">
        <f t="shared" si="119"/>
        <v>65.296803652968038</v>
      </c>
      <c r="AH57" s="16">
        <f t="shared" ref="AH57" si="126">AD57*100/N57</f>
        <v>70.391061452513966</v>
      </c>
      <c r="AI57" s="16">
        <f t="shared" ref="AI57" si="127">AE57*100/O57</f>
        <v>94.557823129251702</v>
      </c>
      <c r="AJ57" s="16">
        <f t="shared" ref="AJ57" si="128">AF57*100/P57</f>
        <v>74.862385321100916</v>
      </c>
    </row>
    <row r="58" spans="1:36" x14ac:dyDescent="0.25">
      <c r="A58" s="1"/>
      <c r="B58" s="1"/>
      <c r="C58" s="1"/>
      <c r="D58" s="1">
        <f>SUM(A57,B57,C57)</f>
        <v>570</v>
      </c>
      <c r="E58" s="1"/>
      <c r="F58" s="1"/>
      <c r="G58" s="1"/>
      <c r="H58" s="1">
        <f>SUM(E57,F57,G57)</f>
        <v>0</v>
      </c>
      <c r="I58" s="1"/>
      <c r="J58" s="1"/>
      <c r="K58" s="1"/>
      <c r="L58" s="1">
        <f>SUM(I57,J57,K57)</f>
        <v>25</v>
      </c>
      <c r="M58" s="14">
        <f>SUM(M56:M56)</f>
        <v>219</v>
      </c>
      <c r="N58" s="14">
        <f>SUM(N56:N56)</f>
        <v>179</v>
      </c>
      <c r="O58" s="14">
        <f>SUM(O56:O56)</f>
        <v>147</v>
      </c>
      <c r="P58" s="14">
        <f>SUM(M57,N57,O57)</f>
        <v>545</v>
      </c>
      <c r="Q58" s="1"/>
      <c r="R58" s="1"/>
      <c r="S58" s="1"/>
      <c r="T58" s="16">
        <f>((P58-H58)*100/D58)</f>
        <v>95.614035087719301</v>
      </c>
      <c r="U58" s="1"/>
      <c r="V58" s="1"/>
      <c r="W58" s="1"/>
      <c r="X58" s="16">
        <f t="shared" si="125"/>
        <v>4.3859649122807021</v>
      </c>
      <c r="Y58" s="20"/>
      <c r="Z58" s="20"/>
      <c r="AA58" s="20"/>
      <c r="AB58" s="20">
        <f>AVERAGE(Y57:AA57)</f>
        <v>7.333333333333333</v>
      </c>
      <c r="AC58" s="1"/>
      <c r="AD58" s="1"/>
      <c r="AE58" s="1"/>
      <c r="AF58" s="1">
        <f>SUM(AC57:AE57)</f>
        <v>408</v>
      </c>
      <c r="AG58" s="16"/>
      <c r="AH58" s="16"/>
      <c r="AI58" s="16"/>
      <c r="AJ58" s="16">
        <f>AF58*100/P58</f>
        <v>74.862385321100916</v>
      </c>
    </row>
    <row r="61" spans="1:36" ht="15.75" x14ac:dyDescent="0.25">
      <c r="A61" s="38" t="s">
        <v>47</v>
      </c>
      <c r="B61" s="38"/>
      <c r="C61" s="38"/>
      <c r="D61" s="38"/>
      <c r="E61" s="38"/>
    </row>
    <row r="62" spans="1:36" x14ac:dyDescent="0.25">
      <c r="A62" s="35" t="s">
        <v>0</v>
      </c>
      <c r="B62" s="36"/>
      <c r="C62" s="36"/>
      <c r="D62" s="37"/>
      <c r="E62" s="35" t="s">
        <v>1</v>
      </c>
      <c r="F62" s="36"/>
      <c r="G62" s="36"/>
      <c r="H62" s="37"/>
      <c r="I62" s="35" t="s">
        <v>2</v>
      </c>
      <c r="J62" s="36"/>
      <c r="K62" s="36"/>
      <c r="L62" s="37"/>
      <c r="M62" s="35" t="s">
        <v>3</v>
      </c>
      <c r="N62" s="36"/>
      <c r="O62" s="36"/>
      <c r="P62" s="37"/>
      <c r="Q62" s="35" t="s">
        <v>4</v>
      </c>
      <c r="R62" s="36"/>
      <c r="S62" s="36"/>
      <c r="T62" s="37"/>
      <c r="U62" s="35" t="s">
        <v>5</v>
      </c>
      <c r="V62" s="36"/>
      <c r="W62" s="36"/>
      <c r="X62" s="37"/>
      <c r="Y62" s="35" t="s">
        <v>6</v>
      </c>
      <c r="Z62" s="36"/>
      <c r="AA62" s="36"/>
      <c r="AB62" s="37"/>
      <c r="AC62" s="39" t="s">
        <v>7</v>
      </c>
      <c r="AD62" s="40"/>
      <c r="AE62" s="40"/>
      <c r="AF62" s="41"/>
      <c r="AG62" s="35" t="s">
        <v>8</v>
      </c>
      <c r="AH62" s="36"/>
      <c r="AI62" s="36"/>
      <c r="AJ62" s="37"/>
    </row>
    <row r="63" spans="1:36" ht="25.5" x14ac:dyDescent="0.25">
      <c r="A63" s="6" t="s">
        <v>16</v>
      </c>
      <c r="B63" s="6" t="s">
        <v>17</v>
      </c>
      <c r="C63" s="6" t="s">
        <v>18</v>
      </c>
      <c r="D63" s="6" t="s">
        <v>9</v>
      </c>
      <c r="E63" s="6" t="s">
        <v>16</v>
      </c>
      <c r="F63" s="6" t="s">
        <v>17</v>
      </c>
      <c r="G63" s="6" t="s">
        <v>18</v>
      </c>
      <c r="H63" s="6" t="s">
        <v>9</v>
      </c>
      <c r="I63" s="6" t="s">
        <v>16</v>
      </c>
      <c r="J63" s="6" t="s">
        <v>17</v>
      </c>
      <c r="K63" s="6" t="s">
        <v>18</v>
      </c>
      <c r="L63" s="7" t="s">
        <v>9</v>
      </c>
      <c r="M63" s="6" t="s">
        <v>16</v>
      </c>
      <c r="N63" s="6" t="s">
        <v>17</v>
      </c>
      <c r="O63" s="6" t="s">
        <v>18</v>
      </c>
      <c r="P63" s="6" t="s">
        <v>9</v>
      </c>
      <c r="Q63" s="6" t="s">
        <v>16</v>
      </c>
      <c r="R63" s="6" t="s">
        <v>17</v>
      </c>
      <c r="S63" s="6" t="s">
        <v>18</v>
      </c>
      <c r="T63" s="8" t="s">
        <v>10</v>
      </c>
      <c r="U63" s="6" t="s">
        <v>16</v>
      </c>
      <c r="V63" s="6" t="s">
        <v>17</v>
      </c>
      <c r="W63" s="6" t="s">
        <v>18</v>
      </c>
      <c r="X63" s="7" t="s">
        <v>10</v>
      </c>
      <c r="Y63" s="6" t="s">
        <v>16</v>
      </c>
      <c r="Z63" s="6" t="s">
        <v>17</v>
      </c>
      <c r="AA63" s="6" t="s">
        <v>18</v>
      </c>
      <c r="AB63" s="9" t="s">
        <v>11</v>
      </c>
      <c r="AC63" s="6" t="s">
        <v>16</v>
      </c>
      <c r="AD63" s="6" t="s">
        <v>17</v>
      </c>
      <c r="AE63" s="6" t="s">
        <v>18</v>
      </c>
      <c r="AF63" s="10" t="s">
        <v>9</v>
      </c>
      <c r="AG63" s="6" t="s">
        <v>16</v>
      </c>
      <c r="AH63" s="6" t="s">
        <v>17</v>
      </c>
      <c r="AI63" s="6" t="s">
        <v>18</v>
      </c>
      <c r="AJ63" s="11" t="s">
        <v>10</v>
      </c>
    </row>
    <row r="64" spans="1:36" x14ac:dyDescent="0.25">
      <c r="A64" s="12">
        <v>221</v>
      </c>
      <c r="B64" s="12">
        <v>216</v>
      </c>
      <c r="C64" s="12">
        <v>175</v>
      </c>
      <c r="D64" s="1">
        <f>SUM(A64:C64)</f>
        <v>612</v>
      </c>
      <c r="E64" s="12">
        <v>0</v>
      </c>
      <c r="F64" s="12">
        <v>0</v>
      </c>
      <c r="G64" s="12">
        <v>0</v>
      </c>
      <c r="H64" s="1">
        <f t="shared" ref="H64" si="129">SUM(E64:G64)</f>
        <v>0</v>
      </c>
      <c r="I64" s="12">
        <v>14</v>
      </c>
      <c r="J64" s="12">
        <v>6</v>
      </c>
      <c r="K64" s="12">
        <v>2</v>
      </c>
      <c r="L64" s="1">
        <f>SUM(I64:K64)</f>
        <v>22</v>
      </c>
      <c r="M64" s="18">
        <f>A64+E64-I64</f>
        <v>207</v>
      </c>
      <c r="N64" s="18">
        <f t="shared" ref="N64:O64" si="130">B64+F64-J64</f>
        <v>210</v>
      </c>
      <c r="O64" s="18">
        <f t="shared" si="130"/>
        <v>173</v>
      </c>
      <c r="P64" s="14">
        <f t="shared" ref="P64" si="131">SUM(M64:O64)</f>
        <v>590</v>
      </c>
      <c r="Q64" s="15">
        <f t="shared" ref="Q64" si="132">((M64-E64)*100/A64)</f>
        <v>93.665158371040718</v>
      </c>
      <c r="R64" s="15">
        <f t="shared" ref="R64" si="133">((N64-F64)*100/B64)</f>
        <v>97.222222222222229</v>
      </c>
      <c r="S64" s="15">
        <f t="shared" ref="S64" si="134">((O64-G64)*100/C64)</f>
        <v>98.857142857142861</v>
      </c>
      <c r="T64" s="16">
        <f>((P64-H64)*100/D64)</f>
        <v>96.40522875816994</v>
      </c>
      <c r="U64" s="15">
        <f t="shared" ref="U64" si="135">(I64*100/A64)</f>
        <v>6.3348416289592757</v>
      </c>
      <c r="V64" s="15">
        <f t="shared" ref="V64" si="136">(J64*100/B64)</f>
        <v>2.7777777777777777</v>
      </c>
      <c r="W64" s="15">
        <f t="shared" ref="W64" si="137">(K64*100/C64)</f>
        <v>1.1428571428571428</v>
      </c>
      <c r="X64" s="19">
        <f>(L64*100/D64)</f>
        <v>3.5947712418300655</v>
      </c>
      <c r="Y64" s="25">
        <v>7.6</v>
      </c>
      <c r="Z64" s="25">
        <v>7.1</v>
      </c>
      <c r="AA64" s="25">
        <v>7.8</v>
      </c>
      <c r="AB64" s="17">
        <f t="shared" ref="AB64" si="138">IF(COUNT(Y64:AA64)=0,"0",AVERAGE(Y64:AA64))</f>
        <v>7.5</v>
      </c>
      <c r="AC64" s="12">
        <v>139</v>
      </c>
      <c r="AD64" s="12">
        <v>126</v>
      </c>
      <c r="AE64" s="12">
        <v>135</v>
      </c>
      <c r="AF64" s="1">
        <f t="shared" ref="AF64" si="139">SUM(AC64:AE64)</f>
        <v>400</v>
      </c>
      <c r="AG64" s="15">
        <f t="shared" ref="AG64:AG65" si="140">(AC64*100)/M64</f>
        <v>67.149758454106276</v>
      </c>
      <c r="AH64" s="15">
        <f>AD64*100/N64</f>
        <v>60</v>
      </c>
      <c r="AI64" s="15">
        <f>AE64*100/O64</f>
        <v>78.034682080924853</v>
      </c>
      <c r="AJ64" s="16">
        <f>AF64*100/P64</f>
        <v>67.79661016949153</v>
      </c>
    </row>
    <row r="65" spans="1:36" x14ac:dyDescent="0.25">
      <c r="A65" s="1">
        <f t="shared" ref="A65:L65" si="141">SUM(A64:A64)</f>
        <v>221</v>
      </c>
      <c r="B65" s="1">
        <f t="shared" si="141"/>
        <v>216</v>
      </c>
      <c r="C65" s="1">
        <f t="shared" si="141"/>
        <v>175</v>
      </c>
      <c r="D65" s="1">
        <f t="shared" si="141"/>
        <v>612</v>
      </c>
      <c r="E65" s="1">
        <f t="shared" si="141"/>
        <v>0</v>
      </c>
      <c r="F65" s="1">
        <f t="shared" si="141"/>
        <v>0</v>
      </c>
      <c r="G65" s="1">
        <f t="shared" si="141"/>
        <v>0</v>
      </c>
      <c r="H65" s="1">
        <f t="shared" si="141"/>
        <v>0</v>
      </c>
      <c r="I65" s="1">
        <f t="shared" si="141"/>
        <v>14</v>
      </c>
      <c r="J65" s="1">
        <f t="shared" si="141"/>
        <v>6</v>
      </c>
      <c r="K65" s="1">
        <f t="shared" si="141"/>
        <v>2</v>
      </c>
      <c r="L65" s="1">
        <f t="shared" si="141"/>
        <v>22</v>
      </c>
      <c r="M65" s="14">
        <f t="shared" ref="M65" si="142">A65+E65-I65</f>
        <v>207</v>
      </c>
      <c r="N65" s="14">
        <f t="shared" ref="N65" si="143">B65+F65-J65</f>
        <v>210</v>
      </c>
      <c r="O65" s="14">
        <f t="shared" ref="O65" si="144">C65+G65-K65</f>
        <v>173</v>
      </c>
      <c r="P65" s="14">
        <f>SUM(P64:P64)</f>
        <v>590</v>
      </c>
      <c r="Q65" s="16">
        <f t="shared" ref="Q65" si="145">((M65-E65)*100/A65)</f>
        <v>93.665158371040718</v>
      </c>
      <c r="R65" s="16">
        <f t="shared" ref="R65" si="146">((N65-F65)*100/B65)</f>
        <v>97.222222222222229</v>
      </c>
      <c r="S65" s="16">
        <f t="shared" ref="S65" si="147">((O65-G65)*100/C65)</f>
        <v>98.857142857142861</v>
      </c>
      <c r="T65" s="16">
        <f t="shared" ref="T65" si="148">((P65-H65)*100/D65)</f>
        <v>96.40522875816994</v>
      </c>
      <c r="U65" s="16">
        <f t="shared" ref="U65" si="149">(I65*100/A65)</f>
        <v>6.3348416289592757</v>
      </c>
      <c r="V65" s="16">
        <f t="shared" ref="V65" si="150">(J65*100/B65)</f>
        <v>2.7777777777777777</v>
      </c>
      <c r="W65" s="16">
        <f t="shared" ref="W65" si="151">(K65*100/C65)</f>
        <v>1.1428571428571428</v>
      </c>
      <c r="X65" s="16">
        <f t="shared" ref="X65:X66" si="152">(L65*100/D65)</f>
        <v>3.5947712418300655</v>
      </c>
      <c r="Y65" s="17">
        <f>IF(COUNT(Y64:Y64)=0,"0",AVERAGE(Y64:Y64))</f>
        <v>7.6</v>
      </c>
      <c r="Z65" s="17">
        <f>IF(COUNT(Z64:Z64)=0,"0",AVERAGE(Z64:Z64))</f>
        <v>7.1</v>
      </c>
      <c r="AA65" s="17">
        <f>IF(COUNT(AA64:AA64)=0,"0",AVERAGE(AA64:AA64))</f>
        <v>7.8</v>
      </c>
      <c r="AB65" s="17">
        <f>IF(COUNT(AB64:AB64)=0,"0",AVERAGE(AB64:AB64))</f>
        <v>7.5</v>
      </c>
      <c r="AC65" s="1">
        <f>SUM(AC64:AC64)</f>
        <v>139</v>
      </c>
      <c r="AD65" s="1">
        <f>SUM(AD64:AD64)</f>
        <v>126</v>
      </c>
      <c r="AE65" s="1">
        <f>SUM(AE64:AE64)</f>
        <v>135</v>
      </c>
      <c r="AF65" s="1">
        <f>SUM(AF64:AF64)</f>
        <v>400</v>
      </c>
      <c r="AG65" s="16">
        <f t="shared" si="140"/>
        <v>67.149758454106276</v>
      </c>
      <c r="AH65" s="16">
        <f t="shared" ref="AH65" si="153">AD65*100/N65</f>
        <v>60</v>
      </c>
      <c r="AI65" s="16">
        <f t="shared" ref="AI65" si="154">AE65*100/O65</f>
        <v>78.034682080924853</v>
      </c>
      <c r="AJ65" s="16">
        <f t="shared" ref="AJ65" si="155">AF65*100/P65</f>
        <v>67.79661016949153</v>
      </c>
    </row>
    <row r="66" spans="1:36" x14ac:dyDescent="0.25">
      <c r="A66" s="1"/>
      <c r="B66" s="1"/>
      <c r="C66" s="1"/>
      <c r="D66" s="1">
        <f>SUM(A65,B65,C65)</f>
        <v>612</v>
      </c>
      <c r="E66" s="1"/>
      <c r="F66" s="1"/>
      <c r="G66" s="1"/>
      <c r="H66" s="1">
        <f>SUM(E65,F65,G65)</f>
        <v>0</v>
      </c>
      <c r="I66" s="1"/>
      <c r="J66" s="1"/>
      <c r="K66" s="1"/>
      <c r="L66" s="1">
        <f>SUM(I65,J65,K65)</f>
        <v>22</v>
      </c>
      <c r="M66" s="14">
        <f>SUM(M64:M64)</f>
        <v>207</v>
      </c>
      <c r="N66" s="14">
        <f>SUM(N64:N64)</f>
        <v>210</v>
      </c>
      <c r="O66" s="14">
        <f>SUM(O64:O64)</f>
        <v>173</v>
      </c>
      <c r="P66" s="14">
        <f>SUM(M65,N65,O65)</f>
        <v>590</v>
      </c>
      <c r="Q66" s="1"/>
      <c r="R66" s="1"/>
      <c r="S66" s="1"/>
      <c r="T66" s="16">
        <f>((P66-H66)*100/D66)</f>
        <v>96.40522875816994</v>
      </c>
      <c r="U66" s="1"/>
      <c r="V66" s="1"/>
      <c r="W66" s="1"/>
      <c r="X66" s="16">
        <f t="shared" si="152"/>
        <v>3.5947712418300655</v>
      </c>
      <c r="Y66" s="20"/>
      <c r="Z66" s="20"/>
      <c r="AA66" s="20"/>
      <c r="AB66" s="17">
        <f>IF(COUNT(Y65:AA65)=0,"0",AVERAGE(Y65:AA65))</f>
        <v>7.5</v>
      </c>
      <c r="AC66" s="1"/>
      <c r="AD66" s="1"/>
      <c r="AE66" s="1"/>
      <c r="AF66" s="1">
        <f>SUM(AC65:AE65)</f>
        <v>400</v>
      </c>
      <c r="AG66" s="16"/>
      <c r="AH66" s="16"/>
      <c r="AI66" s="16"/>
      <c r="AJ66" s="16">
        <f>AF66*100/P66</f>
        <v>67.79661016949153</v>
      </c>
    </row>
    <row r="67" spans="1:36" ht="15.75" x14ac:dyDescent="0.25">
      <c r="A67" s="38" t="s">
        <v>48</v>
      </c>
      <c r="B67" s="38"/>
      <c r="C67" s="38"/>
      <c r="D67" s="38"/>
      <c r="E67" s="38"/>
    </row>
    <row r="68" spans="1:36" x14ac:dyDescent="0.25">
      <c r="A68" s="35" t="s">
        <v>0</v>
      </c>
      <c r="B68" s="36"/>
      <c r="C68" s="36"/>
      <c r="D68" s="37"/>
      <c r="E68" s="35" t="s">
        <v>1</v>
      </c>
      <c r="F68" s="36"/>
      <c r="G68" s="36"/>
      <c r="H68" s="37"/>
      <c r="I68" s="35" t="s">
        <v>2</v>
      </c>
      <c r="J68" s="36"/>
      <c r="K68" s="36"/>
      <c r="L68" s="37"/>
      <c r="M68" s="35" t="s">
        <v>3</v>
      </c>
      <c r="N68" s="36"/>
      <c r="O68" s="36"/>
      <c r="P68" s="37"/>
      <c r="Q68" s="35" t="s">
        <v>4</v>
      </c>
      <c r="R68" s="36"/>
      <c r="S68" s="36"/>
      <c r="T68" s="37"/>
      <c r="U68" s="35" t="s">
        <v>5</v>
      </c>
      <c r="V68" s="36"/>
      <c r="W68" s="36"/>
      <c r="X68" s="37"/>
      <c r="Y68" s="35" t="s">
        <v>6</v>
      </c>
      <c r="Z68" s="36"/>
      <c r="AA68" s="36"/>
      <c r="AB68" s="37"/>
      <c r="AC68" s="39" t="s">
        <v>7</v>
      </c>
      <c r="AD68" s="40"/>
      <c r="AE68" s="40"/>
      <c r="AF68" s="41"/>
      <c r="AG68" s="35" t="s">
        <v>8</v>
      </c>
      <c r="AH68" s="36"/>
      <c r="AI68" s="36"/>
      <c r="AJ68" s="37"/>
    </row>
    <row r="69" spans="1:36" ht="25.5" x14ac:dyDescent="0.25">
      <c r="A69" s="10" t="s">
        <v>13</v>
      </c>
      <c r="B69" s="10" t="s">
        <v>14</v>
      </c>
      <c r="C69" s="10" t="s">
        <v>15</v>
      </c>
      <c r="D69" s="10" t="s">
        <v>9</v>
      </c>
      <c r="E69" s="10" t="s">
        <v>13</v>
      </c>
      <c r="F69" s="10" t="s">
        <v>14</v>
      </c>
      <c r="G69" s="10" t="s">
        <v>15</v>
      </c>
      <c r="H69" s="10" t="s">
        <v>9</v>
      </c>
      <c r="I69" s="10" t="s">
        <v>13</v>
      </c>
      <c r="J69" s="10" t="s">
        <v>14</v>
      </c>
      <c r="K69" s="10" t="s">
        <v>15</v>
      </c>
      <c r="L69" s="21" t="s">
        <v>9</v>
      </c>
      <c r="M69" s="10" t="s">
        <v>13</v>
      </c>
      <c r="N69" s="10" t="s">
        <v>14</v>
      </c>
      <c r="O69" s="10" t="s">
        <v>15</v>
      </c>
      <c r="P69" s="10" t="s">
        <v>9</v>
      </c>
      <c r="Q69" s="10" t="s">
        <v>13</v>
      </c>
      <c r="R69" s="10" t="s">
        <v>14</v>
      </c>
      <c r="S69" s="10" t="s">
        <v>15</v>
      </c>
      <c r="T69" s="22" t="s">
        <v>10</v>
      </c>
      <c r="U69" s="10" t="s">
        <v>13</v>
      </c>
      <c r="V69" s="10" t="s">
        <v>14</v>
      </c>
      <c r="W69" s="10" t="s">
        <v>15</v>
      </c>
      <c r="X69" s="21" t="s">
        <v>10</v>
      </c>
      <c r="Y69" s="10" t="s">
        <v>13</v>
      </c>
      <c r="Z69" s="10" t="s">
        <v>14</v>
      </c>
      <c r="AA69" s="10" t="s">
        <v>15</v>
      </c>
      <c r="AB69" s="9" t="s">
        <v>11</v>
      </c>
      <c r="AC69" s="10" t="s">
        <v>13</v>
      </c>
      <c r="AD69" s="10" t="s">
        <v>14</v>
      </c>
      <c r="AE69" s="10" t="s">
        <v>15</v>
      </c>
      <c r="AF69" s="10" t="s">
        <v>9</v>
      </c>
      <c r="AG69" s="10" t="s">
        <v>13</v>
      </c>
      <c r="AH69" s="10" t="s">
        <v>14</v>
      </c>
      <c r="AI69" s="10" t="s">
        <v>15</v>
      </c>
      <c r="AJ69" s="11" t="s">
        <v>10</v>
      </c>
    </row>
    <row r="70" spans="1:36" x14ac:dyDescent="0.25">
      <c r="A70" s="12">
        <v>200</v>
      </c>
      <c r="B70" s="12">
        <v>180</v>
      </c>
      <c r="C70" s="12">
        <v>165</v>
      </c>
      <c r="D70" s="1">
        <f>SUM(A70:C70)</f>
        <v>545</v>
      </c>
      <c r="E70" s="12">
        <v>0</v>
      </c>
      <c r="F70" s="12">
        <v>0</v>
      </c>
      <c r="G70" s="12">
        <v>0</v>
      </c>
      <c r="H70" s="1">
        <f t="shared" ref="H70" si="156">SUM(E70:G70)</f>
        <v>0</v>
      </c>
      <c r="I70" s="12">
        <v>8</v>
      </c>
      <c r="J70" s="12">
        <v>15</v>
      </c>
      <c r="K70" s="12">
        <v>3</v>
      </c>
      <c r="L70" s="1">
        <f>SUM(I70:K70)</f>
        <v>26</v>
      </c>
      <c r="M70" s="18">
        <f>A70+E70-I70</f>
        <v>192</v>
      </c>
      <c r="N70" s="18">
        <f t="shared" ref="N70" si="157">B70+F70-J70</f>
        <v>165</v>
      </c>
      <c r="O70" s="18">
        <f t="shared" ref="O70" si="158">C70+G70-K70</f>
        <v>162</v>
      </c>
      <c r="P70" s="14">
        <f t="shared" ref="P70" si="159">SUM(M70:O70)</f>
        <v>519</v>
      </c>
      <c r="Q70" s="15">
        <f t="shared" ref="Q70" si="160">((M70-E70)*100/A70)</f>
        <v>96</v>
      </c>
      <c r="R70" s="15">
        <f t="shared" ref="R70" si="161">((N70-F70)*100/B70)</f>
        <v>91.666666666666671</v>
      </c>
      <c r="S70" s="15">
        <f t="shared" ref="S70" si="162">((O70-G70)*100/C70)</f>
        <v>98.181818181818187</v>
      </c>
      <c r="T70" s="16">
        <f>((P70-H70)*100/D70)</f>
        <v>95.22935779816514</v>
      </c>
      <c r="U70" s="15">
        <f t="shared" ref="U70" si="163">(I70*100/A70)</f>
        <v>4</v>
      </c>
      <c r="V70" s="15">
        <f t="shared" ref="V70" si="164">(J70*100/B70)</f>
        <v>8.3333333333333339</v>
      </c>
      <c r="W70" s="15">
        <f t="shared" ref="W70" si="165">(K70*100/C70)</f>
        <v>1.8181818181818181</v>
      </c>
      <c r="X70" s="19">
        <f>(L70*100/D70)</f>
        <v>4.7706422018348622</v>
      </c>
      <c r="Y70" s="25">
        <v>7.7</v>
      </c>
      <c r="Z70" s="25">
        <v>7.4</v>
      </c>
      <c r="AA70" s="25">
        <v>7.8</v>
      </c>
      <c r="AB70" s="17">
        <f t="shared" ref="AB70" si="166">IF(COUNT(Y70:AA70)=0,"0",AVERAGE(Y70:AA70))</f>
        <v>7.6333333333333337</v>
      </c>
      <c r="AC70" s="12">
        <v>152</v>
      </c>
      <c r="AD70" s="12">
        <v>114</v>
      </c>
      <c r="AE70" s="12">
        <v>153</v>
      </c>
      <c r="AF70" s="1">
        <f t="shared" ref="AF70" si="167">SUM(AC70:AE70)</f>
        <v>419</v>
      </c>
      <c r="AG70" s="15">
        <f t="shared" ref="AG70" si="168">(AC70*100)/M70</f>
        <v>79.166666666666671</v>
      </c>
      <c r="AH70" s="15">
        <f>AD70*100/N70</f>
        <v>69.090909090909093</v>
      </c>
      <c r="AI70" s="15">
        <f>AE70*100/O70</f>
        <v>94.444444444444443</v>
      </c>
      <c r="AJ70" s="16">
        <f>AF70*100/P70</f>
        <v>80.732177263969177</v>
      </c>
    </row>
    <row r="71" spans="1:36" x14ac:dyDescent="0.25">
      <c r="A71" s="1">
        <f t="shared" ref="A71:L71" si="169">SUM(A70:A70)</f>
        <v>200</v>
      </c>
      <c r="B71" s="1">
        <f t="shared" si="169"/>
        <v>180</v>
      </c>
      <c r="C71" s="1">
        <f t="shared" si="169"/>
        <v>165</v>
      </c>
      <c r="D71" s="1">
        <f t="shared" si="169"/>
        <v>545</v>
      </c>
      <c r="E71" s="1">
        <f t="shared" si="169"/>
        <v>0</v>
      </c>
      <c r="F71" s="1">
        <f t="shared" si="169"/>
        <v>0</v>
      </c>
      <c r="G71" s="1">
        <f t="shared" si="169"/>
        <v>0</v>
      </c>
      <c r="H71" s="1">
        <f t="shared" si="169"/>
        <v>0</v>
      </c>
      <c r="I71" s="1">
        <f t="shared" si="169"/>
        <v>8</v>
      </c>
      <c r="J71" s="1">
        <f t="shared" si="169"/>
        <v>15</v>
      </c>
      <c r="K71" s="1">
        <f t="shared" si="169"/>
        <v>3</v>
      </c>
      <c r="L71" s="1">
        <f t="shared" si="169"/>
        <v>26</v>
      </c>
      <c r="M71" s="14">
        <v>219</v>
      </c>
      <c r="N71" s="14">
        <v>179</v>
      </c>
      <c r="O71" s="14">
        <v>147</v>
      </c>
      <c r="P71" s="14">
        <f>SUM(P70:P70)</f>
        <v>519</v>
      </c>
      <c r="Q71" s="16">
        <f t="shared" ref="Q71" si="170">((M71-E71)*100/A71)</f>
        <v>109.5</v>
      </c>
      <c r="R71" s="16">
        <f t="shared" ref="R71" si="171">((N71-F71)*100/B71)</f>
        <v>99.444444444444443</v>
      </c>
      <c r="S71" s="16">
        <f t="shared" ref="S71" si="172">((O71-G71)*100/C71)</f>
        <v>89.090909090909093</v>
      </c>
      <c r="T71" s="16">
        <f t="shared" ref="T71" si="173">((P71-H71)*100/D71)</f>
        <v>95.22935779816514</v>
      </c>
      <c r="U71" s="16">
        <f t="shared" ref="U71" si="174">(I71*100/A71)</f>
        <v>4</v>
      </c>
      <c r="V71" s="16">
        <f t="shared" ref="V71" si="175">(J71*100/B71)</f>
        <v>8.3333333333333339</v>
      </c>
      <c r="W71" s="16">
        <f t="shared" ref="W71" si="176">(K71*100/C71)</f>
        <v>1.8181818181818181</v>
      </c>
      <c r="X71" s="16">
        <f t="shared" ref="X71:X72" si="177">(L71*100/D71)</f>
        <v>4.7706422018348622</v>
      </c>
      <c r="Y71" s="17">
        <f>IF(COUNT(Y70:Y70)=0,"0",AVERAGE(Y70:Y70))</f>
        <v>7.7</v>
      </c>
      <c r="Z71" s="17">
        <f>IF(COUNT(Z70:Z70)=0,"0",AVERAGE(Z70:Z70))</f>
        <v>7.4</v>
      </c>
      <c r="AA71" s="17">
        <f>IF(COUNT(AA70:AA70)=0,"0",AVERAGE(AA70:AA70))</f>
        <v>7.8</v>
      </c>
      <c r="AB71" s="17">
        <f>IF(COUNT(AB70:AB70)=0,"0",AVERAGE(AB70:AB70))</f>
        <v>7.6333333333333337</v>
      </c>
      <c r="AC71" s="1">
        <f>SUM(AC70:AC70)</f>
        <v>152</v>
      </c>
      <c r="AD71" s="1">
        <f>SUM(AD70:AD70)</f>
        <v>114</v>
      </c>
      <c r="AE71" s="1">
        <f>SUM(AE70:AE70)</f>
        <v>153</v>
      </c>
      <c r="AF71" s="1">
        <f>SUM(AF70:AF70)</f>
        <v>419</v>
      </c>
      <c r="AG71" s="16">
        <f t="shared" ref="AG71" si="178">(AC71*100)/M71</f>
        <v>69.406392694063925</v>
      </c>
      <c r="AH71" s="16">
        <f t="shared" ref="AH71" si="179">AD71*100/N71</f>
        <v>63.687150837988824</v>
      </c>
      <c r="AI71" s="16">
        <f t="shared" ref="AI71" si="180">AE71*100/O71</f>
        <v>104.08163265306122</v>
      </c>
      <c r="AJ71" s="16">
        <f t="shared" ref="AJ71" si="181">AF71*100/P71</f>
        <v>80.732177263969177</v>
      </c>
    </row>
    <row r="72" spans="1:36" x14ac:dyDescent="0.25">
      <c r="A72" s="1"/>
      <c r="B72" s="1"/>
      <c r="C72" s="1"/>
      <c r="D72" s="1">
        <f>SUM(A71,B71,C71)</f>
        <v>545</v>
      </c>
      <c r="E72" s="1"/>
      <c r="F72" s="1"/>
      <c r="G72" s="1"/>
      <c r="H72" s="1">
        <f>SUM(E71,F71,G71)</f>
        <v>0</v>
      </c>
      <c r="I72" s="1"/>
      <c r="J72" s="1"/>
      <c r="K72" s="1"/>
      <c r="L72" s="1">
        <f>SUM(I71,J71,K71)</f>
        <v>26</v>
      </c>
      <c r="M72" s="14">
        <f>SUM(M70:M70)</f>
        <v>192</v>
      </c>
      <c r="N72" s="14">
        <f>SUM(N70:N70)</f>
        <v>165</v>
      </c>
      <c r="O72" s="14">
        <f>SUM(O70:O70)</f>
        <v>162</v>
      </c>
      <c r="P72" s="14">
        <v>519</v>
      </c>
      <c r="Q72" s="1"/>
      <c r="R72" s="1"/>
      <c r="S72" s="1"/>
      <c r="T72" s="16">
        <f>((P72-H72)*100/D72)</f>
        <v>95.22935779816514</v>
      </c>
      <c r="U72" s="1"/>
      <c r="V72" s="1"/>
      <c r="W72" s="1"/>
      <c r="X72" s="16">
        <f t="shared" si="177"/>
        <v>4.7706422018348622</v>
      </c>
      <c r="Y72" s="20"/>
      <c r="Z72" s="20"/>
      <c r="AA72" s="20"/>
      <c r="AB72" s="17">
        <f>IF(COUNT(Y71:AA71)=0,"0",AVERAGE(Y71:AA71))</f>
        <v>7.6333333333333337</v>
      </c>
      <c r="AC72" s="1"/>
      <c r="AD72" s="1"/>
      <c r="AE72" s="1"/>
      <c r="AF72" s="1">
        <f>SUM(AC71:AE71)</f>
        <v>419</v>
      </c>
      <c r="AG72" s="16"/>
      <c r="AH72" s="16"/>
      <c r="AI72" s="16"/>
      <c r="AJ72" s="16">
        <f>AF72*100/P72</f>
        <v>80.732177263969177</v>
      </c>
    </row>
    <row r="75" spans="1:36" ht="15.75" x14ac:dyDescent="0.25">
      <c r="A75" s="38" t="s">
        <v>52</v>
      </c>
      <c r="B75" s="38"/>
      <c r="C75" s="38"/>
      <c r="D75" s="38"/>
      <c r="E75" s="38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</row>
    <row r="76" spans="1:36" x14ac:dyDescent="0.25">
      <c r="A76" s="35" t="s">
        <v>0</v>
      </c>
      <c r="B76" s="36"/>
      <c r="C76" s="36"/>
      <c r="D76" s="37"/>
      <c r="E76" s="35" t="s">
        <v>1</v>
      </c>
      <c r="F76" s="36"/>
      <c r="G76" s="36"/>
      <c r="H76" s="37"/>
      <c r="I76" s="35" t="s">
        <v>2</v>
      </c>
      <c r="J76" s="36"/>
      <c r="K76" s="36"/>
      <c r="L76" s="37"/>
      <c r="M76" s="35" t="s">
        <v>3</v>
      </c>
      <c r="N76" s="36"/>
      <c r="O76" s="36"/>
      <c r="P76" s="37"/>
      <c r="Q76" s="35" t="s">
        <v>4</v>
      </c>
      <c r="R76" s="36"/>
      <c r="S76" s="36"/>
      <c r="T76" s="37"/>
      <c r="U76" s="35" t="s">
        <v>5</v>
      </c>
      <c r="V76" s="36"/>
      <c r="W76" s="36"/>
      <c r="X76" s="37"/>
      <c r="Y76" s="35" t="s">
        <v>6</v>
      </c>
      <c r="Z76" s="36"/>
      <c r="AA76" s="36"/>
      <c r="AB76" s="37"/>
      <c r="AC76" s="39" t="s">
        <v>7</v>
      </c>
      <c r="AD76" s="40"/>
      <c r="AE76" s="40"/>
      <c r="AF76" s="41"/>
      <c r="AG76" s="35" t="s">
        <v>8</v>
      </c>
      <c r="AH76" s="36"/>
      <c r="AI76" s="36"/>
      <c r="AJ76" s="37"/>
    </row>
    <row r="77" spans="1:36" ht="25.5" x14ac:dyDescent="0.25">
      <c r="A77" s="6" t="s">
        <v>16</v>
      </c>
      <c r="B77" s="6" t="s">
        <v>17</v>
      </c>
      <c r="C77" s="6" t="s">
        <v>18</v>
      </c>
      <c r="D77" s="6" t="s">
        <v>9</v>
      </c>
      <c r="E77" s="6" t="s">
        <v>16</v>
      </c>
      <c r="F77" s="6" t="s">
        <v>17</v>
      </c>
      <c r="G77" s="6" t="s">
        <v>18</v>
      </c>
      <c r="H77" s="6" t="s">
        <v>9</v>
      </c>
      <c r="I77" s="6" t="s">
        <v>16</v>
      </c>
      <c r="J77" s="6" t="s">
        <v>17</v>
      </c>
      <c r="K77" s="6" t="s">
        <v>18</v>
      </c>
      <c r="L77" s="7" t="s">
        <v>9</v>
      </c>
      <c r="M77" s="6" t="s">
        <v>16</v>
      </c>
      <c r="N77" s="6" t="s">
        <v>17</v>
      </c>
      <c r="O77" s="6" t="s">
        <v>18</v>
      </c>
      <c r="P77" s="6" t="s">
        <v>9</v>
      </c>
      <c r="Q77" s="6" t="s">
        <v>16</v>
      </c>
      <c r="R77" s="6" t="s">
        <v>17</v>
      </c>
      <c r="S77" s="6" t="s">
        <v>18</v>
      </c>
      <c r="T77" s="8" t="s">
        <v>10</v>
      </c>
      <c r="U77" s="6" t="s">
        <v>16</v>
      </c>
      <c r="V77" s="6" t="s">
        <v>17</v>
      </c>
      <c r="W77" s="6" t="s">
        <v>18</v>
      </c>
      <c r="X77" s="7" t="s">
        <v>10</v>
      </c>
      <c r="Y77" s="6" t="s">
        <v>16</v>
      </c>
      <c r="Z77" s="6" t="s">
        <v>17</v>
      </c>
      <c r="AA77" s="6" t="s">
        <v>18</v>
      </c>
      <c r="AB77" s="9" t="s">
        <v>11</v>
      </c>
      <c r="AC77" s="6" t="s">
        <v>16</v>
      </c>
      <c r="AD77" s="6" t="s">
        <v>17</v>
      </c>
      <c r="AE77" s="6" t="s">
        <v>18</v>
      </c>
      <c r="AF77" s="10" t="s">
        <v>9</v>
      </c>
      <c r="AG77" s="6" t="s">
        <v>16</v>
      </c>
      <c r="AH77" s="6" t="s">
        <v>17</v>
      </c>
      <c r="AI77" s="6" t="s">
        <v>18</v>
      </c>
      <c r="AJ77" s="11" t="s">
        <v>10</v>
      </c>
    </row>
    <row r="78" spans="1:36" x14ac:dyDescent="0.25">
      <c r="A78" s="12">
        <v>203</v>
      </c>
      <c r="B78" s="12">
        <v>182</v>
      </c>
      <c r="C78" s="12">
        <v>151</v>
      </c>
      <c r="D78" s="1">
        <f>SUM(A78:C78)</f>
        <v>536</v>
      </c>
      <c r="E78" s="12">
        <v>0</v>
      </c>
      <c r="F78" s="12">
        <v>1</v>
      </c>
      <c r="G78" s="12">
        <v>1</v>
      </c>
      <c r="H78" s="1">
        <f t="shared" ref="H78" si="182">SUM(E78:G78)</f>
        <v>2</v>
      </c>
      <c r="I78" s="12">
        <v>6</v>
      </c>
      <c r="J78" s="12">
        <v>4</v>
      </c>
      <c r="K78" s="12">
        <v>7</v>
      </c>
      <c r="L78" s="1">
        <f>SUM(I78:K78)</f>
        <v>17</v>
      </c>
      <c r="M78" s="18">
        <f>A78+E78-I78</f>
        <v>197</v>
      </c>
      <c r="N78" s="18">
        <f t="shared" ref="N78:N79" si="183">B78+F78-J78</f>
        <v>179</v>
      </c>
      <c r="O78" s="18">
        <f t="shared" ref="O78:O79" si="184">C78+G78-K78</f>
        <v>145</v>
      </c>
      <c r="P78" s="14">
        <f t="shared" ref="P78" si="185">SUM(M78:O78)</f>
        <v>521</v>
      </c>
      <c r="Q78" s="15">
        <f t="shared" ref="Q78:Q79" si="186">((M78-E78)*100/A78)</f>
        <v>97.044334975369452</v>
      </c>
      <c r="R78" s="16">
        <f t="shared" ref="R78:R79" si="187">((N78-F78)*100/B78)</f>
        <v>97.802197802197796</v>
      </c>
      <c r="S78" s="15">
        <f t="shared" ref="S78:S79" si="188">((O78-G78)*100/C78)</f>
        <v>95.36423841059603</v>
      </c>
      <c r="T78" s="16">
        <f>((P78-H78)*100/D78)</f>
        <v>96.828358208955223</v>
      </c>
      <c r="U78" s="15">
        <f t="shared" ref="U78:U79" si="189">(I78*100/A78)</f>
        <v>2.9556650246305418</v>
      </c>
      <c r="V78" s="15">
        <f t="shared" ref="V78:V79" si="190">(J78*100/B78)</f>
        <v>2.197802197802198</v>
      </c>
      <c r="W78" s="15">
        <f t="shared" ref="W78:W79" si="191">(K78*100/C78)</f>
        <v>4.6357615894039732</v>
      </c>
      <c r="X78" s="19">
        <f>(L78*100/D78)</f>
        <v>3.1716417910447761</v>
      </c>
      <c r="Y78" s="25">
        <v>7.6</v>
      </c>
      <c r="Z78" s="25">
        <v>7.2</v>
      </c>
      <c r="AA78" s="25">
        <v>7.6</v>
      </c>
      <c r="AB78" s="17">
        <f t="shared" ref="AB78" si="192">IF(COUNT(Y78:AA78)=0,"0",AVERAGE(Y78:AA78))</f>
        <v>7.4666666666666659</v>
      </c>
      <c r="AC78" s="12">
        <v>138</v>
      </c>
      <c r="AD78" s="12">
        <v>95</v>
      </c>
      <c r="AE78" s="12">
        <v>99</v>
      </c>
      <c r="AF78" s="1">
        <f t="shared" ref="AF78" si="193">SUM(AC78:AE78)</f>
        <v>332</v>
      </c>
      <c r="AG78" s="15">
        <f t="shared" ref="AG78:AG79" si="194">(AC78*100)/M78</f>
        <v>70.050761421319791</v>
      </c>
      <c r="AH78" s="15">
        <f>AD78*100/N78</f>
        <v>53.072625698324025</v>
      </c>
      <c r="AI78" s="15">
        <f>AE78*100/O78</f>
        <v>68.275862068965523</v>
      </c>
      <c r="AJ78" s="16">
        <f>AF78*100/P78</f>
        <v>63.723608445297508</v>
      </c>
    </row>
    <row r="79" spans="1:36" x14ac:dyDescent="0.25">
      <c r="A79" s="1">
        <v>223</v>
      </c>
      <c r="B79" s="1">
        <f t="shared" ref="B79:L79" si="195">SUM(B78:B78)</f>
        <v>182</v>
      </c>
      <c r="C79" s="1">
        <f t="shared" si="195"/>
        <v>151</v>
      </c>
      <c r="D79" s="1">
        <f t="shared" si="195"/>
        <v>536</v>
      </c>
      <c r="E79" s="1">
        <f t="shared" si="195"/>
        <v>0</v>
      </c>
      <c r="F79" s="1">
        <f t="shared" si="195"/>
        <v>1</v>
      </c>
      <c r="G79" s="1">
        <f t="shared" si="195"/>
        <v>1</v>
      </c>
      <c r="H79" s="1">
        <f t="shared" si="195"/>
        <v>2</v>
      </c>
      <c r="I79" s="1">
        <f t="shared" si="195"/>
        <v>6</v>
      </c>
      <c r="J79" s="1">
        <f t="shared" si="195"/>
        <v>4</v>
      </c>
      <c r="K79" s="1">
        <f t="shared" si="195"/>
        <v>7</v>
      </c>
      <c r="L79" s="1">
        <f t="shared" si="195"/>
        <v>17</v>
      </c>
      <c r="M79" s="14">
        <f t="shared" ref="M79" si="196">A79+E79-I79</f>
        <v>217</v>
      </c>
      <c r="N79" s="14">
        <f t="shared" si="183"/>
        <v>179</v>
      </c>
      <c r="O79" s="14">
        <f t="shared" si="184"/>
        <v>145</v>
      </c>
      <c r="P79" s="14">
        <f>SUM(P78:P78)</f>
        <v>521</v>
      </c>
      <c r="Q79" s="16">
        <f t="shared" si="186"/>
        <v>97.309417040358738</v>
      </c>
      <c r="R79" s="16">
        <f t="shared" si="187"/>
        <v>97.802197802197796</v>
      </c>
      <c r="S79" s="16">
        <f t="shared" si="188"/>
        <v>95.36423841059603</v>
      </c>
      <c r="T79" s="16">
        <f t="shared" ref="T79" si="197">((P79-H79)*100/D79)</f>
        <v>96.828358208955223</v>
      </c>
      <c r="U79" s="16">
        <f t="shared" si="189"/>
        <v>2.6905829596412558</v>
      </c>
      <c r="V79" s="16">
        <f t="shared" si="190"/>
        <v>2.197802197802198</v>
      </c>
      <c r="W79" s="16">
        <f t="shared" si="191"/>
        <v>4.6357615894039732</v>
      </c>
      <c r="X79" s="16">
        <f t="shared" ref="X79:X80" si="198">(L79*100/D79)</f>
        <v>3.1716417910447761</v>
      </c>
      <c r="Y79" s="17">
        <f>IF(COUNT(Y78:Y78)=0,"0",AVERAGE(Y78:Y78))</f>
        <v>7.6</v>
      </c>
      <c r="Z79" s="17">
        <f>IF(COUNT(Z78:Z78)=0,"0",AVERAGE(Z78:Z78))</f>
        <v>7.2</v>
      </c>
      <c r="AA79" s="17">
        <f>IF(COUNT(AA78:AA78)=0,"0",AVERAGE(AA78:AA78))</f>
        <v>7.6</v>
      </c>
      <c r="AB79" s="17">
        <f>IF(COUNT(AB78:AB78)=0,"0",AVERAGE(AB78:AB78))</f>
        <v>7.4666666666666659</v>
      </c>
      <c r="AC79" s="1">
        <f>SUM(AC78:AC78)</f>
        <v>138</v>
      </c>
      <c r="AD79" s="1">
        <f>SUM(AD78:AD78)</f>
        <v>95</v>
      </c>
      <c r="AE79" s="1">
        <f>SUM(AE78:AE78)</f>
        <v>99</v>
      </c>
      <c r="AF79" s="1">
        <f>SUM(AF78:AF78)</f>
        <v>332</v>
      </c>
      <c r="AG79" s="16">
        <f t="shared" si="194"/>
        <v>63.594470046082947</v>
      </c>
      <c r="AH79" s="16">
        <f t="shared" ref="AH79" si="199">AD79*100/N79</f>
        <v>53.072625698324025</v>
      </c>
      <c r="AI79" s="16">
        <f t="shared" ref="AI79" si="200">AE79*100/O79</f>
        <v>68.275862068965523</v>
      </c>
      <c r="AJ79" s="16">
        <f t="shared" ref="AJ79" si="201">AF79*100/P79</f>
        <v>63.723608445297508</v>
      </c>
    </row>
    <row r="80" spans="1:36" x14ac:dyDescent="0.25">
      <c r="A80" s="1"/>
      <c r="B80" s="1"/>
      <c r="C80" s="1"/>
      <c r="D80" s="1">
        <f>SUM(A79,B79,C79)</f>
        <v>556</v>
      </c>
      <c r="E80" s="1"/>
      <c r="F80" s="1"/>
      <c r="G80" s="1"/>
      <c r="H80" s="1">
        <f>SUM(E79,F79,G79)</f>
        <v>2</v>
      </c>
      <c r="I80" s="1"/>
      <c r="J80" s="1"/>
      <c r="K80" s="1"/>
      <c r="L80" s="1">
        <f>SUM(I79,J79,K79)</f>
        <v>17</v>
      </c>
      <c r="M80" s="14">
        <f>SUM(M78:M78)</f>
        <v>197</v>
      </c>
      <c r="N80" s="14">
        <f>SUM(N78:N78)</f>
        <v>179</v>
      </c>
      <c r="O80" s="14">
        <f>SUM(O78:O78)</f>
        <v>145</v>
      </c>
      <c r="P80" s="14">
        <v>521</v>
      </c>
      <c r="Q80" s="1"/>
      <c r="R80" s="1"/>
      <c r="S80" s="1"/>
      <c r="T80" s="16">
        <f>((P80-H80)*100/D80)</f>
        <v>93.345323741007192</v>
      </c>
      <c r="U80" s="1"/>
      <c r="V80" s="1"/>
      <c r="W80" s="1"/>
      <c r="X80" s="16">
        <f t="shared" si="198"/>
        <v>3.0575539568345325</v>
      </c>
      <c r="Y80" s="20"/>
      <c r="Z80" s="20"/>
      <c r="AA80" s="20"/>
      <c r="AB80" s="17">
        <f>IF(COUNT(Y79:AA79)=0,"0",AVERAGE(Y79:AA79))</f>
        <v>7.4666666666666659</v>
      </c>
      <c r="AC80" s="1"/>
      <c r="AD80" s="1"/>
      <c r="AE80" s="1"/>
      <c r="AF80" s="1">
        <f>SUM(AC79:AE79)</f>
        <v>332</v>
      </c>
      <c r="AG80" s="16"/>
      <c r="AH80" s="16"/>
      <c r="AI80" s="16"/>
      <c r="AJ80" s="16">
        <f>AF80*100/P80</f>
        <v>63.723608445297508</v>
      </c>
    </row>
    <row r="83" spans="1:36" ht="15.75" x14ac:dyDescent="0.25">
      <c r="A83" s="38" t="s">
        <v>54</v>
      </c>
      <c r="B83" s="38"/>
      <c r="C83" s="38"/>
      <c r="D83" s="38"/>
      <c r="E83" s="38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</row>
    <row r="84" spans="1:36" ht="15" customHeight="1" x14ac:dyDescent="0.25">
      <c r="A84" s="35" t="s">
        <v>0</v>
      </c>
      <c r="B84" s="36"/>
      <c r="C84" s="36"/>
      <c r="D84" s="37"/>
      <c r="E84" s="35" t="s">
        <v>1</v>
      </c>
      <c r="F84" s="36"/>
      <c r="G84" s="36"/>
      <c r="H84" s="37"/>
      <c r="I84" s="35" t="s">
        <v>2</v>
      </c>
      <c r="J84" s="36"/>
      <c r="K84" s="36"/>
      <c r="L84" s="37"/>
      <c r="M84" s="35" t="s">
        <v>3</v>
      </c>
      <c r="N84" s="36"/>
      <c r="O84" s="36"/>
      <c r="P84" s="37"/>
      <c r="Q84" s="35" t="s">
        <v>4</v>
      </c>
      <c r="R84" s="36"/>
      <c r="S84" s="36"/>
      <c r="T84" s="37"/>
      <c r="U84" s="35" t="s">
        <v>5</v>
      </c>
      <c r="V84" s="36"/>
      <c r="W84" s="36"/>
      <c r="X84" s="37"/>
      <c r="Y84" s="35" t="s">
        <v>6</v>
      </c>
      <c r="Z84" s="36"/>
      <c r="AA84" s="36"/>
      <c r="AB84" s="37"/>
      <c r="AC84" s="39" t="s">
        <v>7</v>
      </c>
      <c r="AD84" s="40"/>
      <c r="AE84" s="40"/>
      <c r="AF84" s="41"/>
      <c r="AG84" s="35" t="s">
        <v>8</v>
      </c>
      <c r="AH84" s="36"/>
      <c r="AI84" s="36"/>
      <c r="AJ84" s="37"/>
    </row>
    <row r="85" spans="1:36" ht="25.5" x14ac:dyDescent="0.25">
      <c r="A85" s="10" t="s">
        <v>13</v>
      </c>
      <c r="B85" s="10" t="s">
        <v>14</v>
      </c>
      <c r="C85" s="10" t="s">
        <v>15</v>
      </c>
      <c r="D85" s="10" t="s">
        <v>9</v>
      </c>
      <c r="E85" s="10" t="s">
        <v>13</v>
      </c>
      <c r="F85" s="10" t="s">
        <v>14</v>
      </c>
      <c r="G85" s="10" t="s">
        <v>15</v>
      </c>
      <c r="H85" s="10" t="s">
        <v>9</v>
      </c>
      <c r="I85" s="10" t="s">
        <v>13</v>
      </c>
      <c r="J85" s="10" t="s">
        <v>14</v>
      </c>
      <c r="K85" s="10" t="s">
        <v>15</v>
      </c>
      <c r="L85" s="21" t="s">
        <v>9</v>
      </c>
      <c r="M85" s="10" t="s">
        <v>13</v>
      </c>
      <c r="N85" s="10" t="s">
        <v>14</v>
      </c>
      <c r="O85" s="10" t="s">
        <v>15</v>
      </c>
      <c r="P85" s="10" t="s">
        <v>9</v>
      </c>
      <c r="Q85" s="10" t="s">
        <v>13</v>
      </c>
      <c r="R85" s="10" t="s">
        <v>14</v>
      </c>
      <c r="S85" s="10" t="s">
        <v>15</v>
      </c>
      <c r="T85" s="22" t="s">
        <v>10</v>
      </c>
      <c r="U85" s="10" t="s">
        <v>13</v>
      </c>
      <c r="V85" s="10" t="s">
        <v>14</v>
      </c>
      <c r="W85" s="10" t="s">
        <v>15</v>
      </c>
      <c r="X85" s="21" t="s">
        <v>10</v>
      </c>
      <c r="Y85" s="10" t="s">
        <v>13</v>
      </c>
      <c r="Z85" s="10" t="s">
        <v>14</v>
      </c>
      <c r="AA85" s="10" t="s">
        <v>15</v>
      </c>
      <c r="AB85" s="9" t="s">
        <v>11</v>
      </c>
      <c r="AC85" s="10" t="s">
        <v>13</v>
      </c>
      <c r="AD85" s="10" t="s">
        <v>14</v>
      </c>
      <c r="AE85" s="10" t="s">
        <v>15</v>
      </c>
      <c r="AF85" s="10" t="s">
        <v>9</v>
      </c>
      <c r="AG85" s="10" t="s">
        <v>13</v>
      </c>
      <c r="AH85" s="10" t="s">
        <v>14</v>
      </c>
      <c r="AI85" s="10" t="s">
        <v>15</v>
      </c>
      <c r="AJ85" s="11" t="s">
        <v>10</v>
      </c>
    </row>
    <row r="86" spans="1:36" x14ac:dyDescent="0.25">
      <c r="A86" s="12">
        <v>208</v>
      </c>
      <c r="B86" s="12">
        <v>158</v>
      </c>
      <c r="C86" s="12">
        <v>144</v>
      </c>
      <c r="D86" s="1">
        <f>SUM(A86:C86)</f>
        <v>510</v>
      </c>
      <c r="E86" s="12">
        <v>0</v>
      </c>
      <c r="F86" s="12">
        <v>0</v>
      </c>
      <c r="G86" s="12">
        <v>0</v>
      </c>
      <c r="H86" s="1">
        <f t="shared" ref="H86" si="202">SUM(E86:G86)</f>
        <v>0</v>
      </c>
      <c r="I86" s="12">
        <v>7</v>
      </c>
      <c r="J86" s="12">
        <v>8</v>
      </c>
      <c r="K86" s="12">
        <v>0</v>
      </c>
      <c r="L86" s="1">
        <f>SUM(I86:K86)</f>
        <v>15</v>
      </c>
      <c r="M86" s="18">
        <f>A86+E86-I86</f>
        <v>201</v>
      </c>
      <c r="N86" s="18">
        <f t="shared" ref="N86:O86" si="203">B86+F86-J86</f>
        <v>150</v>
      </c>
      <c r="O86" s="18">
        <f t="shared" si="203"/>
        <v>144</v>
      </c>
      <c r="P86" s="14">
        <f t="shared" ref="P86" si="204">SUM(M86:O86)</f>
        <v>495</v>
      </c>
      <c r="Q86" s="15">
        <f t="shared" ref="Q86:T87" si="205">((M86-E86)*100/A86)</f>
        <v>96.634615384615387</v>
      </c>
      <c r="R86" s="15">
        <f t="shared" si="205"/>
        <v>94.936708860759495</v>
      </c>
      <c r="S86" s="15">
        <f t="shared" si="205"/>
        <v>100</v>
      </c>
      <c r="T86" s="16">
        <f>((P86-H86)*100/D86)</f>
        <v>97.058823529411768</v>
      </c>
      <c r="U86" s="15">
        <f t="shared" ref="U86:X88" si="206">(I86*100/A86)</f>
        <v>3.3653846153846154</v>
      </c>
      <c r="V86" s="15">
        <f t="shared" si="206"/>
        <v>5.0632911392405067</v>
      </c>
      <c r="W86" s="15">
        <f t="shared" si="206"/>
        <v>0</v>
      </c>
      <c r="X86" s="19">
        <f>(L86*100/D86)</f>
        <v>2.9411764705882355</v>
      </c>
      <c r="Y86" s="25">
        <v>7.1</v>
      </c>
      <c r="Z86" s="25">
        <v>7.6</v>
      </c>
      <c r="AA86" s="25">
        <v>7.6</v>
      </c>
      <c r="AB86" s="17">
        <f t="shared" ref="AB86" si="207">IF(COUNT(Y86:AA86)=0,"0",AVERAGE(Y86:AA86))</f>
        <v>7.4333333333333327</v>
      </c>
      <c r="AC86" s="12">
        <v>162</v>
      </c>
      <c r="AD86" s="12">
        <v>131</v>
      </c>
      <c r="AE86" s="12">
        <v>135</v>
      </c>
      <c r="AF86" s="1">
        <f t="shared" ref="AF86" si="208">SUM(AC86:AE86)</f>
        <v>428</v>
      </c>
      <c r="AG86" s="15">
        <f t="shared" ref="AG86:AG87" si="209">(AC86*100)/M86</f>
        <v>80.597014925373131</v>
      </c>
      <c r="AH86" s="15">
        <f>AD86*100/N86</f>
        <v>87.333333333333329</v>
      </c>
      <c r="AI86" s="15">
        <f>AE86*100/O86</f>
        <v>93.75</v>
      </c>
      <c r="AJ86" s="16">
        <f>AF86*100/P86</f>
        <v>86.464646464646464</v>
      </c>
    </row>
    <row r="87" spans="1:36" x14ac:dyDescent="0.25">
      <c r="A87" s="1">
        <f t="shared" ref="A87:L87" si="210">SUM(A86:A86)</f>
        <v>208</v>
      </c>
      <c r="B87" s="1">
        <f t="shared" si="210"/>
        <v>158</v>
      </c>
      <c r="C87" s="1">
        <f t="shared" si="210"/>
        <v>144</v>
      </c>
      <c r="D87" s="1">
        <f t="shared" si="210"/>
        <v>510</v>
      </c>
      <c r="E87" s="1">
        <f t="shared" si="210"/>
        <v>0</v>
      </c>
      <c r="F87" s="1">
        <f t="shared" si="210"/>
        <v>0</v>
      </c>
      <c r="G87" s="1">
        <f t="shared" si="210"/>
        <v>0</v>
      </c>
      <c r="H87" s="1">
        <f t="shared" si="210"/>
        <v>0</v>
      </c>
      <c r="I87" s="1">
        <f t="shared" si="210"/>
        <v>7</v>
      </c>
      <c r="J87" s="1">
        <f t="shared" si="210"/>
        <v>8</v>
      </c>
      <c r="K87" s="1">
        <f t="shared" si="210"/>
        <v>0</v>
      </c>
      <c r="L87" s="1">
        <f t="shared" si="210"/>
        <v>15</v>
      </c>
      <c r="M87" s="14">
        <v>219</v>
      </c>
      <c r="N87" s="14">
        <v>179</v>
      </c>
      <c r="O87" s="14">
        <v>147</v>
      </c>
      <c r="P87" s="14">
        <f>SUM(P86:P86)</f>
        <v>495</v>
      </c>
      <c r="Q87" s="16">
        <f t="shared" si="205"/>
        <v>105.28846153846153</v>
      </c>
      <c r="R87" s="16">
        <f t="shared" si="205"/>
        <v>113.29113924050633</v>
      </c>
      <c r="S87" s="16">
        <f t="shared" si="205"/>
        <v>102.08333333333333</v>
      </c>
      <c r="T87" s="16">
        <f t="shared" si="205"/>
        <v>97.058823529411768</v>
      </c>
      <c r="U87" s="16">
        <f t="shared" si="206"/>
        <v>3.3653846153846154</v>
      </c>
      <c r="V87" s="16">
        <f t="shared" si="206"/>
        <v>5.0632911392405067</v>
      </c>
      <c r="W87" s="16">
        <f t="shared" si="206"/>
        <v>0</v>
      </c>
      <c r="X87" s="16">
        <f t="shared" si="206"/>
        <v>2.9411764705882355</v>
      </c>
      <c r="Y87" s="17">
        <f>IF(COUNT(Y86:Y86)=0,"0",AVERAGE(Y86:Y86))</f>
        <v>7.1</v>
      </c>
      <c r="Z87" s="17">
        <f>IF(COUNT(Z86:Z86)=0,"0",AVERAGE(Z86:Z86))</f>
        <v>7.6</v>
      </c>
      <c r="AA87" s="17">
        <f>IF(COUNT(AA86:AA86)=0,"0",AVERAGE(AA86:AA86))</f>
        <v>7.6</v>
      </c>
      <c r="AB87" s="17">
        <f>IF(COUNT(AB86:AB86)=0,"0",AVERAGE(AB86:AB86))</f>
        <v>7.4333333333333327</v>
      </c>
      <c r="AC87" s="1">
        <f>SUM(AC86:AC86)</f>
        <v>162</v>
      </c>
      <c r="AD87" s="1">
        <f>SUM(AD86:AD86)</f>
        <v>131</v>
      </c>
      <c r="AE87" s="1">
        <f>SUM(AE86:AE86)</f>
        <v>135</v>
      </c>
      <c r="AF87" s="1">
        <f>SUM(AF86:AF86)</f>
        <v>428</v>
      </c>
      <c r="AG87" s="16">
        <f t="shared" si="209"/>
        <v>73.972602739726028</v>
      </c>
      <c r="AH87" s="16">
        <f t="shared" ref="AH87:AJ88" si="211">AD87*100/N87</f>
        <v>73.184357541899445</v>
      </c>
      <c r="AI87" s="16">
        <f t="shared" si="211"/>
        <v>91.836734693877546</v>
      </c>
      <c r="AJ87" s="16">
        <f t="shared" si="211"/>
        <v>86.464646464646464</v>
      </c>
    </row>
    <row r="88" spans="1:36" x14ac:dyDescent="0.25">
      <c r="A88" s="1"/>
      <c r="B88" s="1"/>
      <c r="C88" s="1"/>
      <c r="D88" s="1">
        <f>SUM(A87,B87,C87)</f>
        <v>510</v>
      </c>
      <c r="E88" s="1"/>
      <c r="F88" s="1"/>
      <c r="G88" s="1"/>
      <c r="H88" s="1">
        <f>SUM(E87,F87,G87)</f>
        <v>0</v>
      </c>
      <c r="I88" s="1"/>
      <c r="J88" s="1"/>
      <c r="K88" s="1"/>
      <c r="L88" s="1">
        <f>SUM(I87,J87,K87)</f>
        <v>15</v>
      </c>
      <c r="M88" s="14">
        <f>SUM(M86:M86)</f>
        <v>201</v>
      </c>
      <c r="N88" s="14">
        <f>SUM(N86:N86)</f>
        <v>150</v>
      </c>
      <c r="O88" s="14">
        <f>SUM(O86:O86)</f>
        <v>144</v>
      </c>
      <c r="P88" s="14">
        <v>495</v>
      </c>
      <c r="Q88" s="1"/>
      <c r="R88" s="1"/>
      <c r="S88" s="1"/>
      <c r="T88" s="16">
        <f>((P88-H88)*100/D88)</f>
        <v>97.058823529411768</v>
      </c>
      <c r="U88" s="1"/>
      <c r="V88" s="1"/>
      <c r="W88" s="1"/>
      <c r="X88" s="16">
        <f t="shared" si="206"/>
        <v>2.9411764705882355</v>
      </c>
      <c r="Y88" s="20"/>
      <c r="Z88" s="20"/>
      <c r="AA88" s="20"/>
      <c r="AB88" s="17">
        <f>IF(COUNT(Y87:AA87)=0,"0",AVERAGE(Y87:AA87))</f>
        <v>7.4333333333333327</v>
      </c>
      <c r="AC88" s="1"/>
      <c r="AD88" s="1"/>
      <c r="AE88" s="1"/>
      <c r="AF88" s="1">
        <f>SUM(AC87:AE87)</f>
        <v>428</v>
      </c>
      <c r="AG88" s="16"/>
      <c r="AH88" s="16"/>
      <c r="AI88" s="16"/>
      <c r="AJ88" s="16">
        <f t="shared" si="211"/>
        <v>86.464646464646464</v>
      </c>
    </row>
    <row r="91" spans="1:36" ht="15.75" x14ac:dyDescent="0.25">
      <c r="A91" s="38" t="s">
        <v>55</v>
      </c>
      <c r="B91" s="38"/>
      <c r="C91" s="38"/>
      <c r="D91" s="38"/>
      <c r="E91" s="38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</row>
    <row r="92" spans="1:36" x14ac:dyDescent="0.25">
      <c r="A92" s="35" t="s">
        <v>0</v>
      </c>
      <c r="B92" s="36"/>
      <c r="C92" s="36"/>
      <c r="D92" s="37"/>
      <c r="E92" s="35" t="s">
        <v>1</v>
      </c>
      <c r="F92" s="36"/>
      <c r="G92" s="36"/>
      <c r="H92" s="37"/>
      <c r="I92" s="35" t="s">
        <v>2</v>
      </c>
      <c r="J92" s="36"/>
      <c r="K92" s="36"/>
      <c r="L92" s="37"/>
      <c r="M92" s="35" t="s">
        <v>3</v>
      </c>
      <c r="N92" s="36"/>
      <c r="O92" s="36"/>
      <c r="P92" s="37"/>
      <c r="Q92" s="35" t="s">
        <v>4</v>
      </c>
      <c r="R92" s="36"/>
      <c r="S92" s="36"/>
      <c r="T92" s="37"/>
      <c r="U92" s="35" t="s">
        <v>5</v>
      </c>
      <c r="V92" s="36"/>
      <c r="W92" s="36"/>
      <c r="X92" s="37"/>
      <c r="Y92" s="35" t="s">
        <v>6</v>
      </c>
      <c r="Z92" s="36"/>
      <c r="AA92" s="36"/>
      <c r="AB92" s="37"/>
      <c r="AC92" s="39" t="s">
        <v>7</v>
      </c>
      <c r="AD92" s="40"/>
      <c r="AE92" s="40"/>
      <c r="AF92" s="41"/>
      <c r="AG92" s="35" t="s">
        <v>8</v>
      </c>
      <c r="AH92" s="36"/>
      <c r="AI92" s="36"/>
      <c r="AJ92" s="37"/>
    </row>
    <row r="93" spans="1:36" ht="25.5" x14ac:dyDescent="0.25">
      <c r="A93" s="10" t="s">
        <v>13</v>
      </c>
      <c r="B93" s="10" t="s">
        <v>14</v>
      </c>
      <c r="C93" s="10" t="s">
        <v>15</v>
      </c>
      <c r="D93" s="10" t="s">
        <v>9</v>
      </c>
      <c r="E93" s="10" t="s">
        <v>13</v>
      </c>
      <c r="F93" s="10" t="s">
        <v>14</v>
      </c>
      <c r="G93" s="10" t="s">
        <v>15</v>
      </c>
      <c r="H93" s="10" t="s">
        <v>9</v>
      </c>
      <c r="I93" s="10" t="s">
        <v>13</v>
      </c>
      <c r="J93" s="10" t="s">
        <v>14</v>
      </c>
      <c r="K93" s="10" t="s">
        <v>15</v>
      </c>
      <c r="L93" s="21" t="s">
        <v>9</v>
      </c>
      <c r="M93" s="10" t="s">
        <v>13</v>
      </c>
      <c r="N93" s="10" t="s">
        <v>14</v>
      </c>
      <c r="O93" s="10" t="s">
        <v>15</v>
      </c>
      <c r="P93" s="10" t="s">
        <v>9</v>
      </c>
      <c r="Q93" s="10" t="s">
        <v>13</v>
      </c>
      <c r="R93" s="10" t="s">
        <v>14</v>
      </c>
      <c r="S93" s="10" t="s">
        <v>15</v>
      </c>
      <c r="T93" s="22" t="s">
        <v>10</v>
      </c>
      <c r="U93" s="10" t="s">
        <v>13</v>
      </c>
      <c r="V93" s="10" t="s">
        <v>14</v>
      </c>
      <c r="W93" s="10" t="s">
        <v>15</v>
      </c>
      <c r="X93" s="21" t="s">
        <v>10</v>
      </c>
      <c r="Y93" s="10" t="s">
        <v>13</v>
      </c>
      <c r="Z93" s="10" t="s">
        <v>14</v>
      </c>
      <c r="AA93" s="10" t="s">
        <v>15</v>
      </c>
      <c r="AB93" s="9" t="s">
        <v>11</v>
      </c>
      <c r="AC93" s="10" t="s">
        <v>13</v>
      </c>
      <c r="AD93" s="10" t="s">
        <v>14</v>
      </c>
      <c r="AE93" s="10" t="s">
        <v>15</v>
      </c>
      <c r="AF93" s="10" t="s">
        <v>9</v>
      </c>
      <c r="AG93" s="10" t="s">
        <v>13</v>
      </c>
      <c r="AH93" s="10" t="s">
        <v>14</v>
      </c>
      <c r="AI93" s="10" t="s">
        <v>15</v>
      </c>
      <c r="AJ93" s="11" t="s">
        <v>10</v>
      </c>
    </row>
    <row r="94" spans="1:36" x14ac:dyDescent="0.25">
      <c r="A94" s="12">
        <v>191</v>
      </c>
      <c r="B94" s="12">
        <v>206</v>
      </c>
      <c r="C94" s="12">
        <v>149</v>
      </c>
      <c r="D94" s="1">
        <f>SUM(A94:C94)</f>
        <v>546</v>
      </c>
      <c r="E94" s="12">
        <v>0</v>
      </c>
      <c r="F94" s="12">
        <v>0</v>
      </c>
      <c r="G94" s="12">
        <v>0</v>
      </c>
      <c r="H94" s="1">
        <f t="shared" ref="H94" si="212">SUM(E94:G94)</f>
        <v>0</v>
      </c>
      <c r="I94" s="12">
        <v>14</v>
      </c>
      <c r="J94" s="12">
        <v>16</v>
      </c>
      <c r="K94" s="12">
        <v>2</v>
      </c>
      <c r="L94" s="1">
        <f>SUM(I94:K94)</f>
        <v>32</v>
      </c>
      <c r="M94" s="18">
        <f>A94+E94-I94</f>
        <v>177</v>
      </c>
      <c r="N94" s="18">
        <f t="shared" ref="N94" si="213">B94+F94-J94</f>
        <v>190</v>
      </c>
      <c r="O94" s="18">
        <f t="shared" ref="O94" si="214">C94+G94-K94</f>
        <v>147</v>
      </c>
      <c r="P94" s="14">
        <f t="shared" ref="P94" si="215">SUM(M94:O94)</f>
        <v>514</v>
      </c>
      <c r="Q94" s="15">
        <f t="shared" ref="Q94:Q95" si="216">((M94-E94)*100/A94)</f>
        <v>92.670157068062821</v>
      </c>
      <c r="R94" s="15">
        <f t="shared" ref="R94:R95" si="217">((N94-F94)*100/B94)</f>
        <v>92.233009708737868</v>
      </c>
      <c r="S94" s="15">
        <f t="shared" ref="S94:S95" si="218">((O94-G94)*100/C94)</f>
        <v>98.65771812080537</v>
      </c>
      <c r="T94" s="16">
        <f>((P94-H94)*100/D94)</f>
        <v>94.139194139194146</v>
      </c>
      <c r="U94" s="15">
        <f t="shared" ref="U94:U95" si="219">(I94*100/A94)</f>
        <v>7.329842931937173</v>
      </c>
      <c r="V94" s="15">
        <f t="shared" ref="V94:V95" si="220">(J94*100/B94)</f>
        <v>7.766990291262136</v>
      </c>
      <c r="W94" s="15">
        <f t="shared" ref="W94:W95" si="221">(K94*100/C94)</f>
        <v>1.3422818791946309</v>
      </c>
      <c r="X94" s="19">
        <f>(L94*100/D94)</f>
        <v>5.8608058608058604</v>
      </c>
      <c r="Y94" s="25">
        <v>8</v>
      </c>
      <c r="Z94" s="25">
        <v>7.7</v>
      </c>
      <c r="AA94" s="25">
        <v>8</v>
      </c>
      <c r="AB94" s="17">
        <f t="shared" ref="AB94" si="222">IF(COUNT(Y94:AA94)=0,"0",AVERAGE(Y94:AA94))</f>
        <v>7.8999999999999995</v>
      </c>
      <c r="AC94" s="12">
        <v>132</v>
      </c>
      <c r="AD94" s="12">
        <v>132</v>
      </c>
      <c r="AE94" s="12">
        <v>121</v>
      </c>
      <c r="AF94" s="1">
        <f t="shared" ref="AF94" si="223">SUM(AC94:AE94)</f>
        <v>385</v>
      </c>
      <c r="AG94" s="15">
        <f t="shared" ref="AG94:AG95" si="224">(AC94*100)/M94</f>
        <v>74.576271186440678</v>
      </c>
      <c r="AH94" s="15">
        <f>AD94*100/N94</f>
        <v>69.473684210526315</v>
      </c>
      <c r="AI94" s="15">
        <f>AE94*100/O94</f>
        <v>82.312925170068027</v>
      </c>
      <c r="AJ94" s="16">
        <f>AF94*100/P94</f>
        <v>74.902723735408557</v>
      </c>
    </row>
    <row r="95" spans="1:36" x14ac:dyDescent="0.25">
      <c r="A95" s="1">
        <f t="shared" ref="A95:L95" si="225">SUM(A94:A94)</f>
        <v>191</v>
      </c>
      <c r="B95" s="1">
        <f t="shared" si="225"/>
        <v>206</v>
      </c>
      <c r="C95" s="1">
        <f t="shared" si="225"/>
        <v>149</v>
      </c>
      <c r="D95" s="1">
        <f t="shared" si="225"/>
        <v>546</v>
      </c>
      <c r="E95" s="1">
        <f t="shared" si="225"/>
        <v>0</v>
      </c>
      <c r="F95" s="1">
        <f t="shared" si="225"/>
        <v>0</v>
      </c>
      <c r="G95" s="1">
        <f t="shared" si="225"/>
        <v>0</v>
      </c>
      <c r="H95" s="1">
        <f t="shared" si="225"/>
        <v>0</v>
      </c>
      <c r="I95" s="1">
        <f t="shared" si="225"/>
        <v>14</v>
      </c>
      <c r="J95" s="1">
        <f t="shared" si="225"/>
        <v>16</v>
      </c>
      <c r="K95" s="1">
        <f t="shared" si="225"/>
        <v>2</v>
      </c>
      <c r="L95" s="1">
        <f t="shared" si="225"/>
        <v>32</v>
      </c>
      <c r="M95" s="14">
        <v>219</v>
      </c>
      <c r="N95" s="14">
        <v>179</v>
      </c>
      <c r="O95" s="14">
        <v>147</v>
      </c>
      <c r="P95" s="14">
        <f>SUM(P94:P94)</f>
        <v>514</v>
      </c>
      <c r="Q95" s="16">
        <f t="shared" si="216"/>
        <v>114.65968586387434</v>
      </c>
      <c r="R95" s="16">
        <f t="shared" si="217"/>
        <v>86.893203883495147</v>
      </c>
      <c r="S95" s="16">
        <f t="shared" si="218"/>
        <v>98.65771812080537</v>
      </c>
      <c r="T95" s="16">
        <f t="shared" ref="T95" si="226">((P95-H95)*100/D95)</f>
        <v>94.139194139194146</v>
      </c>
      <c r="U95" s="16">
        <f t="shared" si="219"/>
        <v>7.329842931937173</v>
      </c>
      <c r="V95" s="16">
        <f t="shared" si="220"/>
        <v>7.766990291262136</v>
      </c>
      <c r="W95" s="16">
        <f t="shared" si="221"/>
        <v>1.3422818791946309</v>
      </c>
      <c r="X95" s="16">
        <f t="shared" ref="X95:X96" si="227">(L95*100/D95)</f>
        <v>5.8608058608058604</v>
      </c>
      <c r="Y95" s="17">
        <f>IF(COUNT(Y94:Y94)=0,"0",AVERAGE(Y94:Y94))</f>
        <v>8</v>
      </c>
      <c r="Z95" s="17">
        <f>IF(COUNT(Z94:Z94)=0,"0",AVERAGE(Z94:Z94))</f>
        <v>7.7</v>
      </c>
      <c r="AA95" s="17">
        <f>IF(COUNT(AA94:AA94)=0,"0",AVERAGE(AA94:AA94))</f>
        <v>8</v>
      </c>
      <c r="AB95" s="17">
        <f>IF(COUNT(AB94:AB94)=0,"0",AVERAGE(AB94:AB94))</f>
        <v>7.8999999999999995</v>
      </c>
      <c r="AC95" s="1">
        <f>SUM(AC94:AC94)</f>
        <v>132</v>
      </c>
      <c r="AD95" s="1">
        <f>SUM(AD94:AD94)</f>
        <v>132</v>
      </c>
      <c r="AE95" s="1">
        <f>SUM(AE94:AE94)</f>
        <v>121</v>
      </c>
      <c r="AF95" s="1">
        <f>SUM(AF94:AF94)</f>
        <v>385</v>
      </c>
      <c r="AG95" s="16">
        <f t="shared" si="224"/>
        <v>60.273972602739725</v>
      </c>
      <c r="AH95" s="16">
        <f t="shared" ref="AH95" si="228">AD95*100/N95</f>
        <v>73.743016759776538</v>
      </c>
      <c r="AI95" s="16">
        <f t="shared" ref="AI95" si="229">AE95*100/O95</f>
        <v>82.312925170068027</v>
      </c>
      <c r="AJ95" s="16">
        <f t="shared" ref="AJ95:AJ96" si="230">AF95*100/P95</f>
        <v>74.902723735408557</v>
      </c>
    </row>
    <row r="96" spans="1:36" x14ac:dyDescent="0.25">
      <c r="A96" s="1"/>
      <c r="B96" s="1"/>
      <c r="C96" s="1"/>
      <c r="D96" s="1">
        <f>SUM(A95,B95,C95)</f>
        <v>546</v>
      </c>
      <c r="E96" s="1"/>
      <c r="F96" s="1"/>
      <c r="G96" s="1"/>
      <c r="H96" s="1">
        <f>SUM(E95,F95,G95)</f>
        <v>0</v>
      </c>
      <c r="I96" s="1"/>
      <c r="J96" s="1"/>
      <c r="K96" s="1"/>
      <c r="L96" s="1">
        <f>SUM(I95,J95,K95)</f>
        <v>32</v>
      </c>
      <c r="M96" s="14">
        <f>SUM(M94:M94)</f>
        <v>177</v>
      </c>
      <c r="N96" s="14">
        <f>SUM(N94:N94)</f>
        <v>190</v>
      </c>
      <c r="O96" s="14">
        <f>SUM(O94:O94)</f>
        <v>147</v>
      </c>
      <c r="P96" s="14">
        <v>495</v>
      </c>
      <c r="Q96" s="1"/>
      <c r="R96" s="1"/>
      <c r="S96" s="1"/>
      <c r="T96" s="16">
        <f>((P96-H96)*100/D96)</f>
        <v>90.659340659340657</v>
      </c>
      <c r="U96" s="1"/>
      <c r="V96" s="1"/>
      <c r="W96" s="1"/>
      <c r="X96" s="16">
        <f t="shared" si="227"/>
        <v>5.8608058608058604</v>
      </c>
      <c r="Y96" s="20"/>
      <c r="Z96" s="20"/>
      <c r="AA96" s="20"/>
      <c r="AB96" s="17">
        <f>IF(COUNT(Y95:AA95)=0,"0",AVERAGE(Y95:AA95))</f>
        <v>7.8999999999999995</v>
      </c>
      <c r="AC96" s="1"/>
      <c r="AD96" s="1"/>
      <c r="AE96" s="1"/>
      <c r="AF96" s="1">
        <f>SUM(AC95:AE95)</f>
        <v>385</v>
      </c>
      <c r="AG96" s="16"/>
      <c r="AH96" s="16"/>
      <c r="AI96" s="16"/>
      <c r="AJ96" s="16">
        <f t="shared" si="230"/>
        <v>77.777777777777771</v>
      </c>
    </row>
  </sheetData>
  <protectedRanges>
    <protectedRange sqref="E8:G8 K8 E22:G22 K22 E36:G36 E50:G50 E64:G64 E78:G78" name="Rango1_1_2_1_5"/>
    <protectedRange sqref="AA8 AA22" name="Rango6_1_2_2_5"/>
    <protectedRange sqref="AE8 AE22" name="Rango6_1_2_1_1_3"/>
    <protectedRange sqref="I8:J8 I22:J22" name="Rango1_1_2_1_1_3"/>
    <protectedRange sqref="Y8:Z8 Y22:Z22" name="Rango6_1_2_2_1_3"/>
    <protectedRange sqref="AC8:AD8 AC22:AD22" name="Rango6_1_2_1_1_1_3"/>
    <protectedRange sqref="I14:K14 E14:G14 I28:K28 E28:G28" name="Rango1_1_2_1_6"/>
    <protectedRange sqref="Y14:AA14 Y28:AA28" name="Rango6_1_2_2_6"/>
    <protectedRange sqref="AC14:AE14 AC28:AE28" name="Rango6_1_2_1_1_4"/>
    <protectedRange sqref="K36 K50 K64 K70 K78 K94" name="Rango1_1_2_1_2"/>
    <protectedRange sqref="I36:J36 I50:J50 I64:J64 I70:J70 I78:J78 I94:J94" name="Rango1_1_2_1_1_2"/>
    <protectedRange sqref="AA36 AA50 AA64 AA70 AA78 AA94" name="Rango6_1_2_2_2"/>
    <protectedRange sqref="Y36:Z36 Y50:Z50 Y64:Z64 Y70:Z70 Y78:Z78 Y94:Z94" name="Rango6_1_2_2_1_2"/>
    <protectedRange sqref="AE36 AE50 AE64 AE70 AE78 AE94" name="Rango6_1_2_1_1_2"/>
    <protectedRange sqref="AC36:AD36 AC50:AD50 AC64:AD64 AC70:AD70 AC78:AD78 AC94:AD94" name="Rango6_1_2_1_1_1_2"/>
    <protectedRange sqref="I42:K42 E42:G42 I56:K56 E56:G56 E70:G70 E94:G94" name="Rango1_1_2_1_3"/>
    <protectedRange sqref="Y42:AA42 Y56:AA56" name="Rango6_1_2_2_3"/>
    <protectedRange sqref="AC42:AE42 AC56:AE56" name="Rango6_1_2_1_1_5"/>
    <protectedRange sqref="K86" name="Rango1_1_2_1_2_1"/>
    <protectedRange sqref="I86:J86" name="Rango1_1_2_1_1_2_1"/>
    <protectedRange sqref="AA86" name="Rango6_1_2_2_2_1"/>
    <protectedRange sqref="Y86:Z86" name="Rango6_1_2_2_1_2_1"/>
    <protectedRange sqref="AE86" name="Rango6_1_2_1_1_2_1"/>
    <protectedRange sqref="AC86:AD86" name="Rango6_1_2_1_1_1_2_1"/>
    <protectedRange sqref="E86:G86" name="Rango1_1_2_1_3_1"/>
  </protectedRanges>
  <mergeCells count="131">
    <mergeCell ref="AG84:AJ84"/>
    <mergeCell ref="A83:E83"/>
    <mergeCell ref="A84:D84"/>
    <mergeCell ref="E84:H84"/>
    <mergeCell ref="I84:L84"/>
    <mergeCell ref="M84:P84"/>
    <mergeCell ref="Q84:T84"/>
    <mergeCell ref="U84:X84"/>
    <mergeCell ref="Y84:AB84"/>
    <mergeCell ref="AC84:AF84"/>
    <mergeCell ref="AG92:AJ92"/>
    <mergeCell ref="A91:E91"/>
    <mergeCell ref="A92:D92"/>
    <mergeCell ref="E92:H92"/>
    <mergeCell ref="I92:L92"/>
    <mergeCell ref="M92:P92"/>
    <mergeCell ref="Q92:T92"/>
    <mergeCell ref="U92:X92"/>
    <mergeCell ref="Y92:AB92"/>
    <mergeCell ref="AC92:AF92"/>
    <mergeCell ref="AC62:AF62"/>
    <mergeCell ref="AG62:AJ62"/>
    <mergeCell ref="A61:E61"/>
    <mergeCell ref="A62:D62"/>
    <mergeCell ref="E62:H62"/>
    <mergeCell ref="I62:L62"/>
    <mergeCell ref="M62:P62"/>
    <mergeCell ref="Q68:T68"/>
    <mergeCell ref="U68:X68"/>
    <mergeCell ref="Y68:AB68"/>
    <mergeCell ref="AC68:AF68"/>
    <mergeCell ref="AG68:AJ68"/>
    <mergeCell ref="A67:E67"/>
    <mergeCell ref="A68:D68"/>
    <mergeCell ref="E68:H68"/>
    <mergeCell ref="I68:L68"/>
    <mergeCell ref="M68:P68"/>
    <mergeCell ref="A39:E39"/>
    <mergeCell ref="A40:D40"/>
    <mergeCell ref="E40:H40"/>
    <mergeCell ref="I40:L40"/>
    <mergeCell ref="M40:P40"/>
    <mergeCell ref="Q40:T40"/>
    <mergeCell ref="U40:X40"/>
    <mergeCell ref="Y40:AB40"/>
    <mergeCell ref="Q62:T62"/>
    <mergeCell ref="U62:X62"/>
    <mergeCell ref="Y62:AB62"/>
    <mergeCell ref="A33:E33"/>
    <mergeCell ref="A2:W2"/>
    <mergeCell ref="AC34:AF34"/>
    <mergeCell ref="AG34:AJ34"/>
    <mergeCell ref="Y26:AB26"/>
    <mergeCell ref="AC26:AF26"/>
    <mergeCell ref="Y6:AB6"/>
    <mergeCell ref="Q26:T26"/>
    <mergeCell ref="U26:X26"/>
    <mergeCell ref="A34:D34"/>
    <mergeCell ref="E34:H34"/>
    <mergeCell ref="I34:L34"/>
    <mergeCell ref="M34:P34"/>
    <mergeCell ref="Q34:T34"/>
    <mergeCell ref="U34:X34"/>
    <mergeCell ref="A25:E25"/>
    <mergeCell ref="A19:E19"/>
    <mergeCell ref="A26:D26"/>
    <mergeCell ref="E26:H26"/>
    <mergeCell ref="I26:L26"/>
    <mergeCell ref="M26:P26"/>
    <mergeCell ref="I20:L20"/>
    <mergeCell ref="M20:P20"/>
    <mergeCell ref="A20:D20"/>
    <mergeCell ref="AG54:AJ54"/>
    <mergeCell ref="A47:E47"/>
    <mergeCell ref="A48:D48"/>
    <mergeCell ref="E48:H48"/>
    <mergeCell ref="I48:L48"/>
    <mergeCell ref="M48:P48"/>
    <mergeCell ref="Q48:T48"/>
    <mergeCell ref="U48:X48"/>
    <mergeCell ref="Y48:AB48"/>
    <mergeCell ref="AC48:AF48"/>
    <mergeCell ref="AG48:AJ48"/>
    <mergeCell ref="A53:E53"/>
    <mergeCell ref="A54:D54"/>
    <mergeCell ref="E54:H54"/>
    <mergeCell ref="I54:L54"/>
    <mergeCell ref="M54:P54"/>
    <mergeCell ref="Q54:T54"/>
    <mergeCell ref="U54:X54"/>
    <mergeCell ref="Y54:AB54"/>
    <mergeCell ref="AC54:AF54"/>
    <mergeCell ref="AC40:AF40"/>
    <mergeCell ref="Y34:AB34"/>
    <mergeCell ref="AC6:AF6"/>
    <mergeCell ref="AG6:AJ6"/>
    <mergeCell ref="Q20:T20"/>
    <mergeCell ref="U20:X20"/>
    <mergeCell ref="Y20:AB20"/>
    <mergeCell ref="AC20:AF20"/>
    <mergeCell ref="AG20:AJ20"/>
    <mergeCell ref="AG26:AJ26"/>
    <mergeCell ref="Y12:AB12"/>
    <mergeCell ref="AC12:AF12"/>
    <mergeCell ref="AG12:AJ12"/>
    <mergeCell ref="Q12:T12"/>
    <mergeCell ref="U12:X12"/>
    <mergeCell ref="Q6:T6"/>
    <mergeCell ref="U6:X6"/>
    <mergeCell ref="AG40:AJ40"/>
    <mergeCell ref="E20:H20"/>
    <mergeCell ref="A5:E5"/>
    <mergeCell ref="A12:D12"/>
    <mergeCell ref="E12:H12"/>
    <mergeCell ref="A11:E11"/>
    <mergeCell ref="A6:D6"/>
    <mergeCell ref="E6:H6"/>
    <mergeCell ref="I12:L12"/>
    <mergeCell ref="M12:P12"/>
    <mergeCell ref="I6:L6"/>
    <mergeCell ref="M6:P6"/>
    <mergeCell ref="AG76:AJ76"/>
    <mergeCell ref="A75:E75"/>
    <mergeCell ref="A76:D76"/>
    <mergeCell ref="E76:H76"/>
    <mergeCell ref="I76:L76"/>
    <mergeCell ref="M76:P76"/>
    <mergeCell ref="Q76:T76"/>
    <mergeCell ref="U76:X76"/>
    <mergeCell ref="Y76:AB76"/>
    <mergeCell ref="AC76:AF76"/>
  </mergeCells>
  <printOptions horizontalCentered="1"/>
  <pageMargins left="0.59055118110236227" right="0.19685039370078741" top="0.74803149606299213" bottom="0.74803149606299213" header="0.31496062992125984" footer="0.31496062992125984"/>
  <pageSetup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topLeftCell="A44" workbookViewId="0">
      <selection activeCell="O54" sqref="O54"/>
    </sheetView>
  </sheetViews>
  <sheetFormatPr defaultColWidth="11.42578125" defaultRowHeight="15" x14ac:dyDescent="0.25"/>
  <cols>
    <col min="1" max="1" width="15.85546875" customWidth="1"/>
    <col min="2" max="2" width="6.5703125" bestFit="1" customWidth="1"/>
    <col min="3" max="26" width="5.7109375" customWidth="1"/>
  </cols>
  <sheetData>
    <row r="1" spans="1:19" ht="31.5" x14ac:dyDescent="0.5">
      <c r="A1" s="46" t="s">
        <v>40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31.5" x14ac:dyDescent="0.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5"/>
      <c r="N2" s="5"/>
      <c r="O2" s="5"/>
      <c r="P2" s="5"/>
    </row>
    <row r="4" spans="1:19" x14ac:dyDescent="0.25">
      <c r="A4" t="s">
        <v>22</v>
      </c>
      <c r="B4" s="44" t="s">
        <v>25</v>
      </c>
      <c r="C4" s="44"/>
      <c r="D4" s="44" t="s">
        <v>27</v>
      </c>
      <c r="E4" s="44"/>
      <c r="F4" s="44" t="s">
        <v>29</v>
      </c>
      <c r="G4" s="44"/>
      <c r="H4" s="44" t="s">
        <v>38</v>
      </c>
      <c r="I4" s="44"/>
      <c r="J4" s="45" t="s">
        <v>46</v>
      </c>
      <c r="K4" s="45"/>
      <c r="L4" s="45" t="s">
        <v>51</v>
      </c>
      <c r="M4" s="45"/>
      <c r="N4" s="45" t="s">
        <v>56</v>
      </c>
      <c r="O4" s="45"/>
    </row>
    <row r="5" spans="1:19" ht="15.75" thickBot="1" x14ac:dyDescent="0.3">
      <c r="A5" t="s">
        <v>12</v>
      </c>
      <c r="B5" s="4">
        <v>1</v>
      </c>
      <c r="C5" s="4">
        <v>2</v>
      </c>
      <c r="D5" s="4">
        <v>1</v>
      </c>
      <c r="E5" s="4">
        <v>2</v>
      </c>
      <c r="F5" s="4">
        <v>1</v>
      </c>
      <c r="G5" s="4">
        <v>2</v>
      </c>
      <c r="H5" s="4">
        <v>1</v>
      </c>
      <c r="I5" s="4">
        <v>2</v>
      </c>
      <c r="J5" s="4">
        <v>1</v>
      </c>
      <c r="K5" s="4">
        <v>2</v>
      </c>
      <c r="L5" s="4">
        <v>1</v>
      </c>
      <c r="M5" s="4">
        <v>2</v>
      </c>
      <c r="N5" s="4">
        <v>1</v>
      </c>
      <c r="O5" s="4">
        <v>2</v>
      </c>
    </row>
    <row r="6" spans="1:19" ht="15.75" thickTop="1" x14ac:dyDescent="0.25">
      <c r="A6" t="s">
        <v>23</v>
      </c>
      <c r="B6" s="3">
        <v>462</v>
      </c>
      <c r="C6" s="3">
        <v>418</v>
      </c>
      <c r="D6" s="3">
        <v>510</v>
      </c>
      <c r="E6" s="3">
        <v>472</v>
      </c>
      <c r="F6" s="3">
        <v>581</v>
      </c>
      <c r="G6" s="3">
        <v>524</v>
      </c>
      <c r="H6" s="3">
        <v>617</v>
      </c>
      <c r="I6" s="3">
        <v>570</v>
      </c>
      <c r="J6" s="3">
        <v>612</v>
      </c>
      <c r="K6" s="3">
        <v>545</v>
      </c>
      <c r="L6" s="30">
        <v>558</v>
      </c>
      <c r="M6" s="30">
        <v>510</v>
      </c>
      <c r="N6" s="34">
        <v>546</v>
      </c>
      <c r="O6" s="34"/>
    </row>
    <row r="7" spans="1:19" x14ac:dyDescent="0.25">
      <c r="A7" t="s">
        <v>3</v>
      </c>
      <c r="B7" s="3">
        <v>431</v>
      </c>
      <c r="C7" s="3">
        <v>378</v>
      </c>
      <c r="D7" s="3">
        <v>484</v>
      </c>
      <c r="E7" s="3">
        <v>442</v>
      </c>
      <c r="F7" s="3">
        <v>484</v>
      </c>
      <c r="G7" s="3">
        <v>500</v>
      </c>
      <c r="H7" s="3">
        <v>599</v>
      </c>
      <c r="I7" s="3">
        <v>545</v>
      </c>
      <c r="J7" s="3">
        <v>590</v>
      </c>
      <c r="K7" s="3">
        <v>519</v>
      </c>
      <c r="L7" s="30">
        <v>526</v>
      </c>
      <c r="M7" s="30">
        <v>495</v>
      </c>
      <c r="N7" s="34">
        <v>514</v>
      </c>
      <c r="O7" s="34"/>
    </row>
    <row r="18" spans="1:15" x14ac:dyDescent="0.25">
      <c r="A18" t="s">
        <v>22</v>
      </c>
      <c r="B18" s="44" t="s">
        <v>25</v>
      </c>
      <c r="C18" s="44"/>
      <c r="D18" s="44" t="s">
        <v>27</v>
      </c>
      <c r="E18" s="44"/>
      <c r="F18" s="44" t="s">
        <v>29</v>
      </c>
      <c r="G18" s="44"/>
      <c r="H18" s="44" t="s">
        <v>38</v>
      </c>
      <c r="I18" s="44"/>
      <c r="J18" s="44" t="s">
        <v>46</v>
      </c>
      <c r="K18" s="44"/>
      <c r="L18" s="44" t="s">
        <v>51</v>
      </c>
      <c r="M18" s="44"/>
      <c r="N18" s="44" t="s">
        <v>56</v>
      </c>
      <c r="O18" s="44"/>
    </row>
    <row r="19" spans="1:15" ht="15.75" thickBot="1" x14ac:dyDescent="0.3">
      <c r="A19" t="s">
        <v>12</v>
      </c>
      <c r="B19" s="4">
        <v>1</v>
      </c>
      <c r="C19" s="4">
        <v>2</v>
      </c>
      <c r="D19" s="4">
        <v>1</v>
      </c>
      <c r="E19" s="4">
        <v>2</v>
      </c>
      <c r="F19" s="4">
        <v>1</v>
      </c>
      <c r="G19" s="4">
        <v>2</v>
      </c>
      <c r="H19" s="4">
        <v>1</v>
      </c>
      <c r="I19" s="4">
        <v>2</v>
      </c>
      <c r="J19" s="4">
        <v>1</v>
      </c>
      <c r="K19" s="4">
        <v>2</v>
      </c>
      <c r="L19" s="4">
        <v>1</v>
      </c>
      <c r="M19" s="4">
        <v>2</v>
      </c>
      <c r="N19" s="4">
        <v>1</v>
      </c>
      <c r="O19" s="4">
        <v>2</v>
      </c>
    </row>
    <row r="20" spans="1:15" ht="15.75" thickTop="1" x14ac:dyDescent="0.25">
      <c r="A20" t="s">
        <v>19</v>
      </c>
      <c r="B20" s="3">
        <v>93.29</v>
      </c>
      <c r="C20" s="3">
        <v>90.22</v>
      </c>
      <c r="D20" s="3">
        <v>94.9</v>
      </c>
      <c r="E20" s="3">
        <v>93.64</v>
      </c>
      <c r="F20" s="3">
        <v>94.9</v>
      </c>
      <c r="G20" s="3">
        <v>93.51</v>
      </c>
      <c r="H20" s="3">
        <v>94.17</v>
      </c>
      <c r="I20" s="3">
        <v>93.86</v>
      </c>
      <c r="J20" s="3">
        <v>96.41</v>
      </c>
      <c r="K20" s="3">
        <v>95.23</v>
      </c>
      <c r="L20" s="31">
        <v>96.94</v>
      </c>
      <c r="M20" s="31">
        <v>97.06</v>
      </c>
      <c r="N20" s="34">
        <v>82.67</v>
      </c>
      <c r="O20" s="34"/>
    </row>
    <row r="21" spans="1:15" x14ac:dyDescent="0.25">
      <c r="A21" t="s">
        <v>20</v>
      </c>
      <c r="B21" s="3">
        <v>6.71</v>
      </c>
      <c r="C21" s="3">
        <v>9.7799999999999994</v>
      </c>
      <c r="D21" s="3">
        <v>5.0999999999999996</v>
      </c>
      <c r="E21" s="3">
        <v>6.36</v>
      </c>
      <c r="F21" s="3">
        <v>5.0999999999999996</v>
      </c>
      <c r="G21" s="3">
        <v>4.58</v>
      </c>
      <c r="H21" s="3">
        <v>5.83</v>
      </c>
      <c r="I21" s="3">
        <v>4.3899999999999997</v>
      </c>
      <c r="J21" s="3">
        <v>3.59</v>
      </c>
      <c r="K21" s="3">
        <v>4.7699999999999996</v>
      </c>
      <c r="L21" s="31">
        <v>3.06</v>
      </c>
      <c r="M21" s="31">
        <v>2.94</v>
      </c>
      <c r="N21" s="34">
        <v>2.96</v>
      </c>
      <c r="O21" s="34"/>
    </row>
    <row r="34" spans="1:15" x14ac:dyDescent="0.25">
      <c r="A34" t="s">
        <v>22</v>
      </c>
      <c r="B34" s="44" t="s">
        <v>25</v>
      </c>
      <c r="C34" s="44"/>
      <c r="D34" s="44" t="s">
        <v>27</v>
      </c>
      <c r="E34" s="44"/>
      <c r="F34" s="44" t="s">
        <v>29</v>
      </c>
      <c r="G34" s="44"/>
      <c r="H34" s="44" t="s">
        <v>38</v>
      </c>
      <c r="I34" s="44"/>
      <c r="J34" s="44" t="s">
        <v>46</v>
      </c>
      <c r="K34" s="44"/>
      <c r="L34" s="44" t="s">
        <v>51</v>
      </c>
      <c r="M34" s="44"/>
      <c r="N34" s="44" t="s">
        <v>56</v>
      </c>
      <c r="O34" s="44"/>
    </row>
    <row r="35" spans="1:15" ht="15.75" thickBot="1" x14ac:dyDescent="0.3">
      <c r="A35" t="s">
        <v>12</v>
      </c>
      <c r="B35" s="4">
        <v>1</v>
      </c>
      <c r="C35" s="4">
        <v>2</v>
      </c>
      <c r="D35" s="4">
        <v>1</v>
      </c>
      <c r="E35" s="4">
        <v>2</v>
      </c>
      <c r="F35" s="4">
        <v>1</v>
      </c>
      <c r="G35" s="4">
        <v>2</v>
      </c>
      <c r="H35" s="4">
        <v>1</v>
      </c>
      <c r="I35" s="4">
        <v>2</v>
      </c>
      <c r="J35" s="4">
        <v>1</v>
      </c>
      <c r="K35" s="4">
        <v>2</v>
      </c>
      <c r="L35" s="4">
        <v>1</v>
      </c>
      <c r="M35" s="4">
        <v>2</v>
      </c>
      <c r="N35" s="4">
        <v>1</v>
      </c>
      <c r="O35" s="4">
        <v>2</v>
      </c>
    </row>
    <row r="36" spans="1:15" ht="15.75" thickTop="1" x14ac:dyDescent="0.25">
      <c r="A36" s="26" t="s">
        <v>6</v>
      </c>
      <c r="B36" s="3">
        <v>7.7</v>
      </c>
      <c r="C36" s="3">
        <v>7.7</v>
      </c>
      <c r="D36" s="3">
        <v>7.9</v>
      </c>
      <c r="E36" s="3">
        <v>7.9</v>
      </c>
      <c r="F36" s="3">
        <v>7.6</v>
      </c>
      <c r="G36" s="3">
        <v>7.5</v>
      </c>
      <c r="H36" s="3">
        <v>7.3</v>
      </c>
      <c r="I36" s="3">
        <v>7.3</v>
      </c>
      <c r="J36" s="3">
        <v>7.5</v>
      </c>
      <c r="K36" s="3">
        <v>7.6</v>
      </c>
      <c r="L36" s="31">
        <v>7.5</v>
      </c>
      <c r="M36" s="31">
        <v>7.4</v>
      </c>
      <c r="N36" s="34">
        <v>7.9</v>
      </c>
      <c r="O36" s="34"/>
    </row>
    <row r="37" spans="1:15" ht="23.25" x14ac:dyDescent="0.25">
      <c r="A37" s="27" t="s">
        <v>30</v>
      </c>
      <c r="B37" s="3">
        <v>263</v>
      </c>
      <c r="C37" s="3">
        <v>269</v>
      </c>
      <c r="D37" s="3">
        <v>355</v>
      </c>
      <c r="E37" s="3">
        <v>344</v>
      </c>
      <c r="F37" s="3">
        <v>358</v>
      </c>
      <c r="G37" s="3">
        <v>345</v>
      </c>
      <c r="H37" s="3">
        <v>391</v>
      </c>
      <c r="I37" s="3">
        <v>408</v>
      </c>
      <c r="J37" s="3">
        <v>400</v>
      </c>
      <c r="K37" s="3">
        <v>419</v>
      </c>
      <c r="L37" s="31">
        <v>332</v>
      </c>
      <c r="M37" s="31">
        <v>428</v>
      </c>
      <c r="N37" s="34">
        <v>385</v>
      </c>
      <c r="O37" s="34"/>
    </row>
    <row r="38" spans="1:15" x14ac:dyDescent="0.25">
      <c r="A38" s="26" t="s">
        <v>21</v>
      </c>
      <c r="B38" s="24">
        <v>61.02</v>
      </c>
      <c r="C38" s="2">
        <v>71.16</v>
      </c>
      <c r="D38" s="24">
        <v>73.349999999999994</v>
      </c>
      <c r="E38" s="2">
        <v>77.83</v>
      </c>
      <c r="F38" s="2">
        <v>73.97</v>
      </c>
      <c r="G38" s="2">
        <v>69</v>
      </c>
      <c r="H38" s="2">
        <v>65.28</v>
      </c>
      <c r="I38" s="2">
        <v>74.86</v>
      </c>
      <c r="J38" s="2">
        <v>67.8</v>
      </c>
      <c r="K38" s="2">
        <v>80.73</v>
      </c>
      <c r="L38" s="2">
        <v>61.37</v>
      </c>
      <c r="M38" s="2">
        <v>86.46</v>
      </c>
      <c r="N38" s="2"/>
      <c r="O38" s="2"/>
    </row>
    <row r="50" spans="1:15" x14ac:dyDescent="0.25">
      <c r="A50" t="s">
        <v>22</v>
      </c>
      <c r="B50" s="44" t="s">
        <v>25</v>
      </c>
      <c r="C50" s="44"/>
      <c r="D50" s="44" t="s">
        <v>27</v>
      </c>
      <c r="E50" s="44"/>
      <c r="F50" s="44" t="s">
        <v>29</v>
      </c>
      <c r="G50" s="44"/>
      <c r="H50" s="44" t="s">
        <v>38</v>
      </c>
      <c r="I50" s="44"/>
      <c r="J50" s="44" t="s">
        <v>46</v>
      </c>
      <c r="K50" s="44"/>
      <c r="L50" s="44" t="s">
        <v>51</v>
      </c>
      <c r="M50" s="44"/>
      <c r="N50" s="44" t="s">
        <v>56</v>
      </c>
      <c r="O50" s="44"/>
    </row>
    <row r="51" spans="1:15" ht="15.75" thickBot="1" x14ac:dyDescent="0.3">
      <c r="A51" t="s">
        <v>12</v>
      </c>
      <c r="B51" s="4">
        <v>1</v>
      </c>
      <c r="C51" s="4">
        <v>2</v>
      </c>
      <c r="D51" s="4">
        <v>1</v>
      </c>
      <c r="E51" s="4">
        <v>2</v>
      </c>
      <c r="F51" s="4">
        <v>1</v>
      </c>
      <c r="G51" s="4">
        <v>2</v>
      </c>
      <c r="H51" s="4">
        <v>1</v>
      </c>
      <c r="I51" s="4">
        <v>2</v>
      </c>
      <c r="J51" s="4">
        <v>1</v>
      </c>
      <c r="K51" s="4">
        <v>2</v>
      </c>
      <c r="L51" s="4">
        <v>1</v>
      </c>
      <c r="M51" s="4">
        <v>2</v>
      </c>
      <c r="N51" s="4">
        <v>1</v>
      </c>
      <c r="O51" s="4">
        <v>2</v>
      </c>
    </row>
    <row r="52" spans="1:15" ht="15.75" thickTop="1" x14ac:dyDescent="0.25">
      <c r="A52" t="s">
        <v>3</v>
      </c>
      <c r="B52" s="3">
        <v>431</v>
      </c>
      <c r="C52" s="3">
        <v>378</v>
      </c>
      <c r="D52" s="3">
        <v>484</v>
      </c>
      <c r="E52" s="3">
        <v>442</v>
      </c>
      <c r="F52" s="3">
        <v>484</v>
      </c>
      <c r="G52" s="3">
        <v>500</v>
      </c>
      <c r="H52" s="3">
        <v>599</v>
      </c>
      <c r="I52" s="3">
        <v>545</v>
      </c>
      <c r="J52" s="3">
        <v>590</v>
      </c>
      <c r="K52" s="3">
        <v>519</v>
      </c>
      <c r="L52" s="31">
        <v>541</v>
      </c>
      <c r="M52" s="31">
        <v>495</v>
      </c>
      <c r="N52" s="34">
        <v>514</v>
      </c>
      <c r="O52" s="34"/>
    </row>
    <row r="53" spans="1:15" x14ac:dyDescent="0.25">
      <c r="A53" t="s">
        <v>31</v>
      </c>
      <c r="B53" s="3">
        <v>168</v>
      </c>
      <c r="C53" s="3">
        <v>109</v>
      </c>
      <c r="D53" s="3">
        <v>129</v>
      </c>
      <c r="E53" s="3">
        <v>98</v>
      </c>
      <c r="F53" s="3">
        <v>126</v>
      </c>
      <c r="G53" s="3">
        <v>155</v>
      </c>
      <c r="H53" s="3">
        <v>208</v>
      </c>
      <c r="I53" s="3">
        <v>137</v>
      </c>
      <c r="J53" s="3">
        <v>190</v>
      </c>
      <c r="K53" s="3">
        <v>100</v>
      </c>
      <c r="L53" s="31">
        <v>209</v>
      </c>
      <c r="M53" s="31">
        <v>67</v>
      </c>
      <c r="N53" s="34">
        <v>129</v>
      </c>
      <c r="O53" s="34"/>
    </row>
    <row r="54" spans="1:15" x14ac:dyDescent="0.25">
      <c r="A54" t="s">
        <v>32</v>
      </c>
      <c r="B54" s="3">
        <f t="shared" ref="B54:I54" si="0">(B53*100)/B52</f>
        <v>38.97911832946636</v>
      </c>
      <c r="C54" s="3">
        <f t="shared" si="0"/>
        <v>28.835978835978835</v>
      </c>
      <c r="D54" s="3">
        <f t="shared" si="0"/>
        <v>26.652892561983471</v>
      </c>
      <c r="E54" s="3">
        <f t="shared" si="0"/>
        <v>22.171945701357465</v>
      </c>
      <c r="F54" s="3">
        <f t="shared" si="0"/>
        <v>26.033057851239668</v>
      </c>
      <c r="G54" s="3">
        <f t="shared" si="0"/>
        <v>31</v>
      </c>
      <c r="H54" s="3">
        <f t="shared" si="0"/>
        <v>34.724540901502507</v>
      </c>
      <c r="I54" s="3">
        <f t="shared" si="0"/>
        <v>25.137614678899084</v>
      </c>
      <c r="J54" s="3">
        <v>32.200000000000003</v>
      </c>
      <c r="K54" s="3">
        <v>19.27</v>
      </c>
      <c r="L54" s="31">
        <v>38.6</v>
      </c>
      <c r="M54" s="31">
        <v>13.53</v>
      </c>
      <c r="N54" s="34">
        <v>25</v>
      </c>
      <c r="O54" s="34"/>
    </row>
  </sheetData>
  <mergeCells count="29">
    <mergeCell ref="N50:O50"/>
    <mergeCell ref="A1:S1"/>
    <mergeCell ref="D34:E34"/>
    <mergeCell ref="H4:I4"/>
    <mergeCell ref="B4:C4"/>
    <mergeCell ref="F4:G4"/>
    <mergeCell ref="J4:K4"/>
    <mergeCell ref="J18:K18"/>
    <mergeCell ref="J34:K34"/>
    <mergeCell ref="H18:I18"/>
    <mergeCell ref="N4:O4"/>
    <mergeCell ref="N18:O18"/>
    <mergeCell ref="N34:O34"/>
    <mergeCell ref="L50:M50"/>
    <mergeCell ref="L4:M4"/>
    <mergeCell ref="H34:I34"/>
    <mergeCell ref="B18:C18"/>
    <mergeCell ref="B34:C34"/>
    <mergeCell ref="F18:G18"/>
    <mergeCell ref="F34:G34"/>
    <mergeCell ref="L18:M18"/>
    <mergeCell ref="L34:M34"/>
    <mergeCell ref="J50:K50"/>
    <mergeCell ref="D4:E4"/>
    <mergeCell ref="D18:E18"/>
    <mergeCell ref="B50:C50"/>
    <mergeCell ref="D50:E50"/>
    <mergeCell ref="F50:G50"/>
    <mergeCell ref="H50:I50"/>
  </mergeCells>
  <printOptions horizontalCentered="1" verticalCentered="1"/>
  <pageMargins left="0.70866141732283472" right="0.12" top="0.38" bottom="1.1200000000000001" header="0.31496062992125984" footer="1.34"/>
  <pageSetup scale="5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68"/>
  <sheetViews>
    <sheetView tabSelected="1" topLeftCell="A52" zoomScale="85" zoomScaleNormal="85" workbookViewId="0">
      <selection activeCell="I73" sqref="I73"/>
    </sheetView>
  </sheetViews>
  <sheetFormatPr defaultColWidth="11.42578125" defaultRowHeight="15" x14ac:dyDescent="0.25"/>
  <cols>
    <col min="1" max="4" width="5.7109375" style="3" customWidth="1"/>
    <col min="5" max="5" width="2.5703125" style="3" bestFit="1" customWidth="1"/>
    <col min="6" max="7" width="3.28515625" style="3" bestFit="1" customWidth="1"/>
    <col min="8" max="8" width="4.140625" style="3" bestFit="1" customWidth="1"/>
    <col min="9" max="9" width="5.7109375" style="3" customWidth="1"/>
    <col min="10" max="10" width="3.140625" style="3" bestFit="1" customWidth="1"/>
    <col min="11" max="11" width="3" style="3" bestFit="1" customWidth="1"/>
    <col min="12" max="12" width="3.140625" style="3" bestFit="1" customWidth="1"/>
    <col min="13" max="13" width="3.85546875" style="3" bestFit="1" customWidth="1"/>
    <col min="14" max="14" width="4.140625" style="3" bestFit="1" customWidth="1"/>
    <col min="15" max="15" width="3.140625" style="3" bestFit="1" customWidth="1"/>
    <col min="16" max="16" width="4.140625" style="3" bestFit="1" customWidth="1"/>
    <col min="17" max="19" width="7.42578125" style="3" bestFit="1" customWidth="1"/>
    <col min="20" max="20" width="6.42578125" style="3" bestFit="1" customWidth="1"/>
    <col min="21" max="23" width="7.42578125" style="3" bestFit="1" customWidth="1"/>
    <col min="24" max="24" width="5.7109375" style="3" customWidth="1"/>
    <col min="25" max="27" width="5.140625" style="3" bestFit="1" customWidth="1"/>
    <col min="28" max="28" width="7.42578125" style="3" bestFit="1" customWidth="1"/>
    <col min="29" max="29" width="4.140625" style="3" bestFit="1" customWidth="1"/>
    <col min="30" max="31" width="3.140625" style="3" bestFit="1" customWidth="1"/>
    <col min="32" max="32" width="4.140625" style="3" bestFit="1" customWidth="1"/>
    <col min="33" max="33" width="5.7109375" style="3" bestFit="1" customWidth="1"/>
    <col min="34" max="35" width="7.42578125" style="3" bestFit="1" customWidth="1"/>
    <col min="36" max="36" width="6.7109375" style="3" bestFit="1" customWidth="1"/>
    <col min="37" max="16384" width="11.42578125" style="3"/>
  </cols>
  <sheetData>
    <row r="2" spans="1:36" ht="21" x14ac:dyDescent="0.35">
      <c r="A2" s="43" t="s">
        <v>41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5" spans="1:36" ht="15.75" x14ac:dyDescent="0.25">
      <c r="A5" s="38" t="s">
        <v>28</v>
      </c>
      <c r="B5" s="38"/>
      <c r="C5" s="38"/>
      <c r="D5" s="38"/>
      <c r="E5" s="38"/>
    </row>
    <row r="6" spans="1:36" x14ac:dyDescent="0.25">
      <c r="A6" s="35" t="s">
        <v>0</v>
      </c>
      <c r="B6" s="36"/>
      <c r="C6" s="36"/>
      <c r="D6" s="37"/>
      <c r="E6" s="35" t="s">
        <v>1</v>
      </c>
      <c r="F6" s="36"/>
      <c r="G6" s="36"/>
      <c r="H6" s="37"/>
      <c r="I6" s="35" t="s">
        <v>2</v>
      </c>
      <c r="J6" s="36"/>
      <c r="K6" s="36"/>
      <c r="L6" s="37"/>
      <c r="M6" s="35" t="s">
        <v>3</v>
      </c>
      <c r="N6" s="36"/>
      <c r="O6" s="36"/>
      <c r="P6" s="37"/>
      <c r="Q6" s="35" t="s">
        <v>4</v>
      </c>
      <c r="R6" s="36"/>
      <c r="S6" s="36"/>
      <c r="T6" s="37"/>
      <c r="U6" s="35" t="s">
        <v>5</v>
      </c>
      <c r="V6" s="36"/>
      <c r="W6" s="36"/>
      <c r="X6" s="37"/>
      <c r="Y6" s="35" t="s">
        <v>6</v>
      </c>
      <c r="Z6" s="36"/>
      <c r="AA6" s="36"/>
      <c r="AB6" s="37"/>
      <c r="AC6" s="39" t="s">
        <v>7</v>
      </c>
      <c r="AD6" s="40"/>
      <c r="AE6" s="40"/>
      <c r="AF6" s="41"/>
      <c r="AG6" s="35" t="s">
        <v>8</v>
      </c>
      <c r="AH6" s="36"/>
      <c r="AI6" s="36"/>
      <c r="AJ6" s="37"/>
    </row>
    <row r="7" spans="1:36" x14ac:dyDescent="0.25">
      <c r="A7" s="6" t="s">
        <v>16</v>
      </c>
      <c r="B7" s="6" t="s">
        <v>17</v>
      </c>
      <c r="C7" s="6" t="s">
        <v>18</v>
      </c>
      <c r="D7" s="6" t="s">
        <v>9</v>
      </c>
      <c r="E7" s="6" t="s">
        <v>16</v>
      </c>
      <c r="F7" s="6" t="s">
        <v>17</v>
      </c>
      <c r="G7" s="6" t="s">
        <v>18</v>
      </c>
      <c r="H7" s="6" t="s">
        <v>9</v>
      </c>
      <c r="I7" s="6" t="s">
        <v>16</v>
      </c>
      <c r="J7" s="6" t="s">
        <v>17</v>
      </c>
      <c r="K7" s="6" t="s">
        <v>18</v>
      </c>
      <c r="L7" s="7" t="s">
        <v>9</v>
      </c>
      <c r="M7" s="6" t="s">
        <v>16</v>
      </c>
      <c r="N7" s="6" t="s">
        <v>17</v>
      </c>
      <c r="O7" s="6" t="s">
        <v>18</v>
      </c>
      <c r="P7" s="6" t="s">
        <v>9</v>
      </c>
      <c r="Q7" s="6" t="s">
        <v>16</v>
      </c>
      <c r="R7" s="6" t="s">
        <v>17</v>
      </c>
      <c r="S7" s="6" t="s">
        <v>18</v>
      </c>
      <c r="T7" s="8" t="s">
        <v>10</v>
      </c>
      <c r="U7" s="6" t="s">
        <v>16</v>
      </c>
      <c r="V7" s="6" t="s">
        <v>17</v>
      </c>
      <c r="W7" s="6" t="s">
        <v>18</v>
      </c>
      <c r="X7" s="7" t="s">
        <v>10</v>
      </c>
      <c r="Y7" s="6" t="s">
        <v>16</v>
      </c>
      <c r="Z7" s="6" t="s">
        <v>17</v>
      </c>
      <c r="AA7" s="6" t="s">
        <v>18</v>
      </c>
      <c r="AB7" s="9" t="s">
        <v>11</v>
      </c>
      <c r="AC7" s="6" t="s">
        <v>16</v>
      </c>
      <c r="AD7" s="6" t="s">
        <v>17</v>
      </c>
      <c r="AE7" s="6" t="s">
        <v>18</v>
      </c>
      <c r="AF7" s="10" t="s">
        <v>9</v>
      </c>
      <c r="AG7" s="6" t="s">
        <v>16</v>
      </c>
      <c r="AH7" s="6" t="s">
        <v>17</v>
      </c>
      <c r="AI7" s="6" t="s">
        <v>18</v>
      </c>
      <c r="AJ7" s="11" t="s">
        <v>10</v>
      </c>
    </row>
    <row r="8" spans="1:36" x14ac:dyDescent="0.25">
      <c r="A8" s="12">
        <v>57</v>
      </c>
      <c r="B8" s="12">
        <v>0</v>
      </c>
      <c r="C8" s="12">
        <v>0</v>
      </c>
      <c r="D8" s="1">
        <f>SUM(A8:C8)</f>
        <v>57</v>
      </c>
      <c r="E8" s="12">
        <v>0</v>
      </c>
      <c r="F8" s="12">
        <v>0</v>
      </c>
      <c r="G8" s="12">
        <v>0</v>
      </c>
      <c r="H8" s="1">
        <f t="shared" ref="H8" si="0">SUM(E8:G8)</f>
        <v>0</v>
      </c>
      <c r="I8" s="12">
        <v>5</v>
      </c>
      <c r="J8" s="12">
        <v>0</v>
      </c>
      <c r="K8" s="12">
        <v>0</v>
      </c>
      <c r="L8" s="1">
        <f>SUM(I8:K8)</f>
        <v>5</v>
      </c>
      <c r="M8" s="18">
        <f t="shared" ref="M8:O9" si="1">A8+E8-I8</f>
        <v>52</v>
      </c>
      <c r="N8" s="13">
        <f t="shared" si="1"/>
        <v>0</v>
      </c>
      <c r="O8" s="13">
        <f t="shared" si="1"/>
        <v>0</v>
      </c>
      <c r="P8" s="14">
        <f t="shared" ref="P8" si="2">SUM(M8:O8)</f>
        <v>52</v>
      </c>
      <c r="Q8" s="15">
        <f t="shared" ref="Q8:T9" si="3">((M8-E8)*100/A8)</f>
        <v>91.228070175438603</v>
      </c>
      <c r="R8" s="15" t="e">
        <f t="shared" si="3"/>
        <v>#DIV/0!</v>
      </c>
      <c r="S8" s="15" t="e">
        <f t="shared" si="3"/>
        <v>#DIV/0!</v>
      </c>
      <c r="T8" s="16">
        <f>((P8-H8)*100/D8)</f>
        <v>91.228070175438603</v>
      </c>
      <c r="U8" s="15">
        <f t="shared" ref="U8:X10" si="4">(I8*100/A8)</f>
        <v>8.7719298245614041</v>
      </c>
      <c r="V8" s="15" t="e">
        <f t="shared" si="4"/>
        <v>#DIV/0!</v>
      </c>
      <c r="W8" s="15" t="e">
        <f t="shared" si="4"/>
        <v>#DIV/0!</v>
      </c>
      <c r="X8" s="19">
        <f>(L8*100/D8)</f>
        <v>8.7719298245614041</v>
      </c>
      <c r="Y8" s="12">
        <v>6.96</v>
      </c>
      <c r="Z8" s="12">
        <v>0</v>
      </c>
      <c r="AA8" s="12">
        <v>0</v>
      </c>
      <c r="AB8" s="17">
        <f t="shared" ref="AB8" si="5">IF(COUNT(Y8:AA8)=0,"0",AVERAGE(Y8:AA8))</f>
        <v>2.3199999999999998</v>
      </c>
      <c r="AC8" s="12">
        <v>22</v>
      </c>
      <c r="AD8" s="12">
        <v>0</v>
      </c>
      <c r="AE8" s="12">
        <v>0</v>
      </c>
      <c r="AF8" s="1">
        <f t="shared" ref="AF8" si="6">SUM(AC8:AE8)</f>
        <v>22</v>
      </c>
      <c r="AG8" s="15">
        <f t="shared" ref="AG8:AG9" si="7">(AC8*100)/M8</f>
        <v>42.307692307692307</v>
      </c>
      <c r="AH8" s="15" t="e">
        <f>AD8*100/N8</f>
        <v>#DIV/0!</v>
      </c>
      <c r="AI8" s="15" t="e">
        <f>AE8*100/O8</f>
        <v>#DIV/0!</v>
      </c>
      <c r="AJ8" s="16">
        <f>AF8*100/P8</f>
        <v>42.307692307692307</v>
      </c>
    </row>
    <row r="9" spans="1:36" x14ac:dyDescent="0.25">
      <c r="A9" s="1">
        <f t="shared" ref="A9:L9" si="8">SUM(A8:A8)</f>
        <v>57</v>
      </c>
      <c r="B9" s="1">
        <f t="shared" si="8"/>
        <v>0</v>
      </c>
      <c r="C9" s="1">
        <f t="shared" si="8"/>
        <v>0</v>
      </c>
      <c r="D9" s="1">
        <f t="shared" si="8"/>
        <v>57</v>
      </c>
      <c r="E9" s="1">
        <f t="shared" si="8"/>
        <v>0</v>
      </c>
      <c r="F9" s="1">
        <f t="shared" si="8"/>
        <v>0</v>
      </c>
      <c r="G9" s="1">
        <f t="shared" si="8"/>
        <v>0</v>
      </c>
      <c r="H9" s="1">
        <f t="shared" si="8"/>
        <v>0</v>
      </c>
      <c r="I9" s="1">
        <f t="shared" si="8"/>
        <v>5</v>
      </c>
      <c r="J9" s="1">
        <f t="shared" si="8"/>
        <v>0</v>
      </c>
      <c r="K9" s="1">
        <f t="shared" si="8"/>
        <v>0</v>
      </c>
      <c r="L9" s="1">
        <f t="shared" si="8"/>
        <v>5</v>
      </c>
      <c r="M9" s="14">
        <f t="shared" si="1"/>
        <v>52</v>
      </c>
      <c r="N9" s="14">
        <f t="shared" si="1"/>
        <v>0</v>
      </c>
      <c r="O9" s="14">
        <f t="shared" si="1"/>
        <v>0</v>
      </c>
      <c r="P9" s="14">
        <f>SUM(P8:P8)</f>
        <v>52</v>
      </c>
      <c r="Q9" s="16">
        <f t="shared" si="3"/>
        <v>91.228070175438603</v>
      </c>
      <c r="R9" s="16" t="e">
        <f t="shared" si="3"/>
        <v>#DIV/0!</v>
      </c>
      <c r="S9" s="16" t="e">
        <f t="shared" si="3"/>
        <v>#DIV/0!</v>
      </c>
      <c r="T9" s="16">
        <f t="shared" si="3"/>
        <v>91.228070175438603</v>
      </c>
      <c r="U9" s="16">
        <f t="shared" si="4"/>
        <v>8.7719298245614041</v>
      </c>
      <c r="V9" s="16" t="e">
        <f t="shared" si="4"/>
        <v>#DIV/0!</v>
      </c>
      <c r="W9" s="16" t="e">
        <f t="shared" si="4"/>
        <v>#DIV/0!</v>
      </c>
      <c r="X9" s="16">
        <f t="shared" si="4"/>
        <v>8.7719298245614041</v>
      </c>
      <c r="Y9" s="17">
        <f>IF(COUNT(Y8:Y8)=0,"0",AVERAGE(Y8:Y8))</f>
        <v>6.96</v>
      </c>
      <c r="Z9" s="17">
        <f>IF(COUNT(Z8:Z8)=0,"0",AVERAGE(Z8:Z8))</f>
        <v>0</v>
      </c>
      <c r="AA9" s="17">
        <f>IF(COUNT(AA8:AA8)=0,"0",AVERAGE(AA8:AA8))</f>
        <v>0</v>
      </c>
      <c r="AB9" s="17">
        <f>IF(COUNT(AB8:AB8)=0,"0",AVERAGE(AB8:AB8))</f>
        <v>2.3199999999999998</v>
      </c>
      <c r="AC9" s="1">
        <f>SUM(AC8:AC8)</f>
        <v>22</v>
      </c>
      <c r="AD9" s="1">
        <f>SUM(AD8:AD8)</f>
        <v>0</v>
      </c>
      <c r="AE9" s="1">
        <f>SUM(AE8:AE8)</f>
        <v>0</v>
      </c>
      <c r="AF9" s="1">
        <f>SUM(AF8:AF8)</f>
        <v>22</v>
      </c>
      <c r="AG9" s="16">
        <f t="shared" si="7"/>
        <v>42.307692307692307</v>
      </c>
      <c r="AH9" s="16" t="e">
        <f t="shared" ref="AH9:AJ9" si="9">AD9*100/N9</f>
        <v>#DIV/0!</v>
      </c>
      <c r="AI9" s="16" t="e">
        <f t="shared" si="9"/>
        <v>#DIV/0!</v>
      </c>
      <c r="AJ9" s="16">
        <f t="shared" si="9"/>
        <v>42.307692307692307</v>
      </c>
    </row>
    <row r="10" spans="1:36" x14ac:dyDescent="0.25">
      <c r="A10" s="1"/>
      <c r="B10" s="1"/>
      <c r="C10" s="1"/>
      <c r="D10" s="1">
        <f>SUM(A9,B9,C9)</f>
        <v>57</v>
      </c>
      <c r="E10" s="1"/>
      <c r="F10" s="1"/>
      <c r="G10" s="1"/>
      <c r="H10" s="1">
        <f>SUM(E9,F9,G9)</f>
        <v>0</v>
      </c>
      <c r="I10" s="1"/>
      <c r="J10" s="1"/>
      <c r="K10" s="1"/>
      <c r="L10" s="1">
        <f>SUM(I9,J9,K9)</f>
        <v>5</v>
      </c>
      <c r="M10" s="14">
        <f>SUM(M8:M8)</f>
        <v>52</v>
      </c>
      <c r="N10" s="14">
        <f>SUM(N8:N8)</f>
        <v>0</v>
      </c>
      <c r="O10" s="14">
        <f>SUM(O8:O8)</f>
        <v>0</v>
      </c>
      <c r="P10" s="14">
        <f>SUM(M9,N9,O9)</f>
        <v>52</v>
      </c>
      <c r="Q10" s="1"/>
      <c r="R10" s="1"/>
      <c r="S10" s="1"/>
      <c r="T10" s="16">
        <f>((P10-H10)*100/D10)</f>
        <v>91.228070175438603</v>
      </c>
      <c r="U10" s="1"/>
      <c r="V10" s="1"/>
      <c r="W10" s="1"/>
      <c r="X10" s="16">
        <f t="shared" si="4"/>
        <v>8.7719298245614041</v>
      </c>
      <c r="Y10" s="20"/>
      <c r="Z10" s="20"/>
      <c r="AA10" s="20"/>
      <c r="AB10" s="17">
        <f>IF(COUNT(Y9:AA9)=0,"0",AVERAGE(Y9:AA9))</f>
        <v>2.3199999999999998</v>
      </c>
      <c r="AC10" s="1"/>
      <c r="AD10" s="1"/>
      <c r="AE10" s="1"/>
      <c r="AF10" s="1">
        <f>SUM(AC9:AE9)</f>
        <v>22</v>
      </c>
      <c r="AG10" s="16"/>
      <c r="AH10" s="16"/>
      <c r="AI10" s="16"/>
      <c r="AJ10" s="16">
        <f>AF10*100/P10</f>
        <v>42.307692307692307</v>
      </c>
    </row>
    <row r="11" spans="1:36" ht="15.75" x14ac:dyDescent="0.25">
      <c r="A11" s="38" t="s">
        <v>42</v>
      </c>
      <c r="B11" s="38"/>
      <c r="C11" s="38"/>
      <c r="D11" s="38"/>
      <c r="E11" s="38"/>
    </row>
    <row r="12" spans="1:36" x14ac:dyDescent="0.25">
      <c r="A12" s="35" t="s">
        <v>0</v>
      </c>
      <c r="B12" s="36"/>
      <c r="C12" s="36"/>
      <c r="D12" s="37"/>
      <c r="E12" s="35" t="s">
        <v>1</v>
      </c>
      <c r="F12" s="36"/>
      <c r="G12" s="36"/>
      <c r="H12" s="37"/>
      <c r="I12" s="35" t="s">
        <v>2</v>
      </c>
      <c r="J12" s="36"/>
      <c r="K12" s="36"/>
      <c r="L12" s="37"/>
      <c r="M12" s="35" t="s">
        <v>3</v>
      </c>
      <c r="N12" s="36"/>
      <c r="O12" s="36"/>
      <c r="P12" s="37"/>
      <c r="Q12" s="35" t="s">
        <v>4</v>
      </c>
      <c r="R12" s="36"/>
      <c r="S12" s="36"/>
      <c r="T12" s="37"/>
      <c r="U12" s="35" t="s">
        <v>5</v>
      </c>
      <c r="V12" s="36"/>
      <c r="W12" s="36"/>
      <c r="X12" s="37"/>
      <c r="Y12" s="35" t="s">
        <v>6</v>
      </c>
      <c r="Z12" s="36"/>
      <c r="AA12" s="36"/>
      <c r="AB12" s="37"/>
      <c r="AC12" s="39" t="s">
        <v>7</v>
      </c>
      <c r="AD12" s="40"/>
      <c r="AE12" s="40"/>
      <c r="AF12" s="41"/>
      <c r="AG12" s="35" t="s">
        <v>8</v>
      </c>
      <c r="AH12" s="36"/>
      <c r="AI12" s="36"/>
      <c r="AJ12" s="37"/>
    </row>
    <row r="13" spans="1:36" x14ac:dyDescent="0.25">
      <c r="A13" s="10" t="s">
        <v>13</v>
      </c>
      <c r="B13" s="10" t="s">
        <v>14</v>
      </c>
      <c r="C13" s="10" t="s">
        <v>15</v>
      </c>
      <c r="D13" s="10" t="s">
        <v>9</v>
      </c>
      <c r="E13" s="10" t="s">
        <v>13</v>
      </c>
      <c r="F13" s="10" t="s">
        <v>14</v>
      </c>
      <c r="G13" s="10" t="s">
        <v>15</v>
      </c>
      <c r="H13" s="10" t="s">
        <v>9</v>
      </c>
      <c r="I13" s="10" t="s">
        <v>13</v>
      </c>
      <c r="J13" s="10" t="s">
        <v>14</v>
      </c>
      <c r="K13" s="10" t="s">
        <v>15</v>
      </c>
      <c r="L13" s="21" t="s">
        <v>9</v>
      </c>
      <c r="M13" s="10" t="s">
        <v>13</v>
      </c>
      <c r="N13" s="10" t="s">
        <v>14</v>
      </c>
      <c r="O13" s="10" t="s">
        <v>15</v>
      </c>
      <c r="P13" s="10" t="s">
        <v>9</v>
      </c>
      <c r="Q13" s="10" t="s">
        <v>13</v>
      </c>
      <c r="R13" s="10" t="s">
        <v>14</v>
      </c>
      <c r="S13" s="10" t="s">
        <v>15</v>
      </c>
      <c r="T13" s="22" t="s">
        <v>10</v>
      </c>
      <c r="U13" s="10" t="s">
        <v>13</v>
      </c>
      <c r="V13" s="10" t="s">
        <v>14</v>
      </c>
      <c r="W13" s="10" t="s">
        <v>15</v>
      </c>
      <c r="X13" s="21" t="s">
        <v>10</v>
      </c>
      <c r="Y13" s="10" t="s">
        <v>13</v>
      </c>
      <c r="Z13" s="10" t="s">
        <v>14</v>
      </c>
      <c r="AA13" s="10" t="s">
        <v>15</v>
      </c>
      <c r="AB13" s="9" t="s">
        <v>11</v>
      </c>
      <c r="AC13" s="10" t="s">
        <v>13</v>
      </c>
      <c r="AD13" s="10" t="s">
        <v>14</v>
      </c>
      <c r="AE13" s="10" t="s">
        <v>15</v>
      </c>
      <c r="AF13" s="10" t="s">
        <v>9</v>
      </c>
      <c r="AG13" s="10" t="s">
        <v>13</v>
      </c>
      <c r="AH13" s="10" t="s">
        <v>14</v>
      </c>
      <c r="AI13" s="10" t="s">
        <v>15</v>
      </c>
      <c r="AJ13" s="11" t="s">
        <v>10</v>
      </c>
    </row>
    <row r="14" spans="1:36" x14ac:dyDescent="0.25">
      <c r="A14" s="12">
        <v>31</v>
      </c>
      <c r="B14" s="12">
        <v>0</v>
      </c>
      <c r="C14" s="12">
        <v>0</v>
      </c>
      <c r="D14" s="1">
        <f>SUM(A14:C14)</f>
        <v>31</v>
      </c>
      <c r="E14" s="12">
        <v>1</v>
      </c>
      <c r="F14" s="12">
        <v>0</v>
      </c>
      <c r="G14" s="12">
        <v>0</v>
      </c>
      <c r="H14" s="1">
        <f t="shared" ref="H14" si="10">SUM(E14:G14)</f>
        <v>1</v>
      </c>
      <c r="I14" s="12">
        <v>2</v>
      </c>
      <c r="J14" s="12">
        <v>0</v>
      </c>
      <c r="K14" s="12">
        <v>0</v>
      </c>
      <c r="L14" s="1">
        <f t="shared" ref="L14" si="11">SUM(I14:K14)</f>
        <v>2</v>
      </c>
      <c r="M14" s="18">
        <f t="shared" ref="M14:O15" si="12">A14+E14-I14</f>
        <v>30</v>
      </c>
      <c r="N14" s="13">
        <f t="shared" si="12"/>
        <v>0</v>
      </c>
      <c r="O14" s="13">
        <f t="shared" si="12"/>
        <v>0</v>
      </c>
      <c r="P14" s="14">
        <f t="shared" ref="P14" si="13">SUM(M14:O14)</f>
        <v>30</v>
      </c>
      <c r="Q14" s="15">
        <f t="shared" ref="Q14:T15" si="14">((M14-E14)*100/A14)</f>
        <v>93.548387096774192</v>
      </c>
      <c r="R14" s="15" t="e">
        <f t="shared" si="14"/>
        <v>#DIV/0!</v>
      </c>
      <c r="S14" s="15" t="e">
        <f t="shared" si="14"/>
        <v>#DIV/0!</v>
      </c>
      <c r="T14" s="16">
        <f>((P14-H14)*100/D14)</f>
        <v>93.548387096774192</v>
      </c>
      <c r="U14" s="15">
        <f t="shared" ref="U14:X16" si="15">(I14*100/A14)</f>
        <v>6.4516129032258061</v>
      </c>
      <c r="V14" s="15" t="e">
        <f t="shared" si="15"/>
        <v>#DIV/0!</v>
      </c>
      <c r="W14" s="15" t="e">
        <f t="shared" si="15"/>
        <v>#DIV/0!</v>
      </c>
      <c r="X14" s="19">
        <f>(L14*100/D14)</f>
        <v>6.4516129032258061</v>
      </c>
      <c r="Y14" s="12">
        <v>7.4</v>
      </c>
      <c r="Z14" s="12">
        <v>0</v>
      </c>
      <c r="AA14" s="12">
        <v>0</v>
      </c>
      <c r="AB14" s="23">
        <f t="shared" ref="AB14" si="16">AVERAGE(Y14:AA14)</f>
        <v>2.4666666666666668</v>
      </c>
      <c r="AC14" s="12">
        <v>21</v>
      </c>
      <c r="AD14" s="12">
        <v>0</v>
      </c>
      <c r="AE14" s="12">
        <v>0</v>
      </c>
      <c r="AF14" s="1">
        <f t="shared" ref="AF14" si="17">SUM(AC14:AE14)</f>
        <v>21</v>
      </c>
      <c r="AG14" s="15">
        <f t="shared" ref="AG14:AG15" si="18">(AC14*100)/M14</f>
        <v>70</v>
      </c>
      <c r="AH14" s="15" t="e">
        <f>AD14*100/N14</f>
        <v>#DIV/0!</v>
      </c>
      <c r="AI14" s="15" t="e">
        <f>AE14*100/O14</f>
        <v>#DIV/0!</v>
      </c>
      <c r="AJ14" s="16">
        <f>AF14*100/P14</f>
        <v>70</v>
      </c>
    </row>
    <row r="15" spans="1:36" x14ac:dyDescent="0.25">
      <c r="A15" s="1">
        <f t="shared" ref="A15:L15" si="19">SUM(A14:A14)</f>
        <v>31</v>
      </c>
      <c r="B15" s="1">
        <f t="shared" si="19"/>
        <v>0</v>
      </c>
      <c r="C15" s="1">
        <f t="shared" si="19"/>
        <v>0</v>
      </c>
      <c r="D15" s="1">
        <f t="shared" si="19"/>
        <v>31</v>
      </c>
      <c r="E15" s="1">
        <f t="shared" si="19"/>
        <v>1</v>
      </c>
      <c r="F15" s="1">
        <f t="shared" si="19"/>
        <v>0</v>
      </c>
      <c r="G15" s="1">
        <f t="shared" si="19"/>
        <v>0</v>
      </c>
      <c r="H15" s="1">
        <f t="shared" si="19"/>
        <v>1</v>
      </c>
      <c r="I15" s="1">
        <f t="shared" si="19"/>
        <v>2</v>
      </c>
      <c r="J15" s="1">
        <f t="shared" si="19"/>
        <v>0</v>
      </c>
      <c r="K15" s="1">
        <f t="shared" si="19"/>
        <v>0</v>
      </c>
      <c r="L15" s="1">
        <f t="shared" si="19"/>
        <v>2</v>
      </c>
      <c r="M15" s="14">
        <f t="shared" si="12"/>
        <v>30</v>
      </c>
      <c r="N15" s="14">
        <f t="shared" si="12"/>
        <v>0</v>
      </c>
      <c r="O15" s="14">
        <f t="shared" si="12"/>
        <v>0</v>
      </c>
      <c r="P15" s="14">
        <f>SUM(P14:P14)</f>
        <v>30</v>
      </c>
      <c r="Q15" s="16">
        <f t="shared" si="14"/>
        <v>93.548387096774192</v>
      </c>
      <c r="R15" s="16" t="e">
        <f t="shared" si="14"/>
        <v>#DIV/0!</v>
      </c>
      <c r="S15" s="16" t="e">
        <f t="shared" si="14"/>
        <v>#DIV/0!</v>
      </c>
      <c r="T15" s="16">
        <f t="shared" si="14"/>
        <v>93.548387096774192</v>
      </c>
      <c r="U15" s="16">
        <f t="shared" si="15"/>
        <v>6.4516129032258061</v>
      </c>
      <c r="V15" s="16" t="e">
        <f t="shared" si="15"/>
        <v>#DIV/0!</v>
      </c>
      <c r="W15" s="16" t="e">
        <f t="shared" si="15"/>
        <v>#DIV/0!</v>
      </c>
      <c r="X15" s="16">
        <f t="shared" si="15"/>
        <v>6.4516129032258061</v>
      </c>
      <c r="Y15" s="20">
        <f>AVERAGE(Y14:Y14)</f>
        <v>7.4</v>
      </c>
      <c r="Z15" s="20">
        <f>AVERAGE(Z14:Z14)</f>
        <v>0</v>
      </c>
      <c r="AA15" s="20">
        <f>AVERAGE(AA14:AA14)</f>
        <v>0</v>
      </c>
      <c r="AB15" s="20">
        <f>AVERAGE(AB14:AB14)</f>
        <v>2.4666666666666668</v>
      </c>
      <c r="AC15" s="1">
        <f>SUM(AC14:AC14)</f>
        <v>21</v>
      </c>
      <c r="AD15" s="1">
        <f>SUM(AD14:AD14)</f>
        <v>0</v>
      </c>
      <c r="AE15" s="1">
        <f>SUM(AE14:AE14)</f>
        <v>0</v>
      </c>
      <c r="AF15" s="1">
        <f>SUM(AF14:AF14)</f>
        <v>21</v>
      </c>
      <c r="AG15" s="16">
        <f t="shared" si="18"/>
        <v>70</v>
      </c>
      <c r="AH15" s="16" t="e">
        <f t="shared" ref="AH15:AJ15" si="20">AD15*100/N15</f>
        <v>#DIV/0!</v>
      </c>
      <c r="AI15" s="16" t="e">
        <f t="shared" si="20"/>
        <v>#DIV/0!</v>
      </c>
      <c r="AJ15" s="16">
        <f t="shared" si="20"/>
        <v>70</v>
      </c>
    </row>
    <row r="16" spans="1:36" x14ac:dyDescent="0.25">
      <c r="A16" s="1"/>
      <c r="B16" s="1"/>
      <c r="C16" s="1"/>
      <c r="D16" s="1">
        <f>SUM(A15,B15,C15)</f>
        <v>31</v>
      </c>
      <c r="E16" s="1"/>
      <c r="F16" s="1"/>
      <c r="G16" s="1"/>
      <c r="H16" s="1">
        <f>SUM(E15,F15,G15)</f>
        <v>1</v>
      </c>
      <c r="I16" s="1"/>
      <c r="J16" s="1"/>
      <c r="K16" s="1"/>
      <c r="L16" s="1">
        <f>SUM(I15,J15,K15)</f>
        <v>2</v>
      </c>
      <c r="M16" s="14">
        <f>SUM(M14:M14)</f>
        <v>30</v>
      </c>
      <c r="N16" s="14">
        <f>SUM(N14:N14)</f>
        <v>0</v>
      </c>
      <c r="O16" s="14">
        <f>SUM(O14:O14)</f>
        <v>0</v>
      </c>
      <c r="P16" s="14">
        <f>SUM(M15,N15,O15)</f>
        <v>30</v>
      </c>
      <c r="Q16" s="1"/>
      <c r="R16" s="1"/>
      <c r="S16" s="1"/>
      <c r="T16" s="16">
        <f>((P16-H16)*100/D16)</f>
        <v>93.548387096774192</v>
      </c>
      <c r="U16" s="1"/>
      <c r="V16" s="1"/>
      <c r="W16" s="1"/>
      <c r="X16" s="16">
        <f t="shared" si="15"/>
        <v>6.4516129032258061</v>
      </c>
      <c r="Y16" s="20"/>
      <c r="Z16" s="20"/>
      <c r="AA16" s="20"/>
      <c r="AB16" s="20">
        <f>AVERAGE(Y15:AA15)</f>
        <v>2.4666666666666668</v>
      </c>
      <c r="AC16" s="1"/>
      <c r="AD16" s="1"/>
      <c r="AE16" s="1"/>
      <c r="AF16" s="1">
        <f>SUM(AC15:AE15)</f>
        <v>21</v>
      </c>
      <c r="AG16" s="16"/>
      <c r="AH16" s="16"/>
      <c r="AI16" s="16"/>
      <c r="AJ16" s="16">
        <f>AF16*100/P16</f>
        <v>70</v>
      </c>
    </row>
    <row r="19" spans="1:36" ht="15.75" x14ac:dyDescent="0.25">
      <c r="A19" s="38" t="s">
        <v>43</v>
      </c>
      <c r="B19" s="38"/>
      <c r="C19" s="38"/>
      <c r="D19" s="38"/>
      <c r="E19" s="38"/>
    </row>
    <row r="20" spans="1:36" x14ac:dyDescent="0.25">
      <c r="A20" s="35" t="s">
        <v>0</v>
      </c>
      <c r="B20" s="36"/>
      <c r="C20" s="36"/>
      <c r="D20" s="37"/>
      <c r="E20" s="35" t="s">
        <v>1</v>
      </c>
      <c r="F20" s="36"/>
      <c r="G20" s="36"/>
      <c r="H20" s="37"/>
      <c r="I20" s="35" t="s">
        <v>2</v>
      </c>
      <c r="J20" s="36"/>
      <c r="K20" s="36"/>
      <c r="L20" s="37"/>
      <c r="M20" s="35" t="s">
        <v>3</v>
      </c>
      <c r="N20" s="36"/>
      <c r="O20" s="36"/>
      <c r="P20" s="37"/>
      <c r="Q20" s="35" t="s">
        <v>4</v>
      </c>
      <c r="R20" s="36"/>
      <c r="S20" s="36"/>
      <c r="T20" s="37"/>
      <c r="U20" s="35" t="s">
        <v>5</v>
      </c>
      <c r="V20" s="36"/>
      <c r="W20" s="36"/>
      <c r="X20" s="37"/>
      <c r="Y20" s="35" t="s">
        <v>6</v>
      </c>
      <c r="Z20" s="36"/>
      <c r="AA20" s="36"/>
      <c r="AB20" s="37"/>
      <c r="AC20" s="39" t="s">
        <v>7</v>
      </c>
      <c r="AD20" s="40"/>
      <c r="AE20" s="40"/>
      <c r="AF20" s="41"/>
      <c r="AG20" s="35" t="s">
        <v>8</v>
      </c>
      <c r="AH20" s="36"/>
      <c r="AI20" s="36"/>
      <c r="AJ20" s="37"/>
    </row>
    <row r="21" spans="1:36" x14ac:dyDescent="0.25">
      <c r="A21" s="6" t="s">
        <v>16</v>
      </c>
      <c r="B21" s="6" t="s">
        <v>17</v>
      </c>
      <c r="C21" s="6" t="s">
        <v>18</v>
      </c>
      <c r="D21" s="6" t="s">
        <v>9</v>
      </c>
      <c r="E21" s="6" t="s">
        <v>16</v>
      </c>
      <c r="F21" s="6" t="s">
        <v>17</v>
      </c>
      <c r="G21" s="6" t="s">
        <v>18</v>
      </c>
      <c r="H21" s="6" t="s">
        <v>9</v>
      </c>
      <c r="I21" s="6" t="s">
        <v>16</v>
      </c>
      <c r="J21" s="6" t="s">
        <v>17</v>
      </c>
      <c r="K21" s="6" t="s">
        <v>18</v>
      </c>
      <c r="L21" s="7" t="s">
        <v>9</v>
      </c>
      <c r="M21" s="6" t="s">
        <v>16</v>
      </c>
      <c r="N21" s="6" t="s">
        <v>17</v>
      </c>
      <c r="O21" s="6" t="s">
        <v>18</v>
      </c>
      <c r="P21" s="6" t="s">
        <v>9</v>
      </c>
      <c r="Q21" s="6" t="s">
        <v>16</v>
      </c>
      <c r="R21" s="6" t="s">
        <v>17</v>
      </c>
      <c r="S21" s="6" t="s">
        <v>18</v>
      </c>
      <c r="T21" s="8" t="s">
        <v>10</v>
      </c>
      <c r="U21" s="6" t="s">
        <v>16</v>
      </c>
      <c r="V21" s="6" t="s">
        <v>17</v>
      </c>
      <c r="W21" s="6" t="s">
        <v>18</v>
      </c>
      <c r="X21" s="7" t="s">
        <v>10</v>
      </c>
      <c r="Y21" s="6" t="s">
        <v>16</v>
      </c>
      <c r="Z21" s="6" t="s">
        <v>17</v>
      </c>
      <c r="AA21" s="6" t="s">
        <v>18</v>
      </c>
      <c r="AB21" s="9" t="s">
        <v>11</v>
      </c>
      <c r="AC21" s="6" t="s">
        <v>16</v>
      </c>
      <c r="AD21" s="6" t="s">
        <v>17</v>
      </c>
      <c r="AE21" s="6" t="s">
        <v>18</v>
      </c>
      <c r="AF21" s="10" t="s">
        <v>9</v>
      </c>
      <c r="AG21" s="6" t="s">
        <v>16</v>
      </c>
      <c r="AH21" s="6" t="s">
        <v>17</v>
      </c>
      <c r="AI21" s="6" t="s">
        <v>18</v>
      </c>
      <c r="AJ21" s="11" t="s">
        <v>10</v>
      </c>
    </row>
    <row r="22" spans="1:36" x14ac:dyDescent="0.25">
      <c r="A22" s="12">
        <v>60</v>
      </c>
      <c r="B22" s="12">
        <v>19</v>
      </c>
      <c r="C22" s="12">
        <v>0</v>
      </c>
      <c r="D22" s="1">
        <f>SUM(A22:C22)</f>
        <v>79</v>
      </c>
      <c r="E22" s="12">
        <v>0</v>
      </c>
      <c r="F22" s="12">
        <v>0</v>
      </c>
      <c r="G22" s="12">
        <v>0</v>
      </c>
      <c r="H22" s="1">
        <f t="shared" ref="H22" si="21">SUM(E22:G22)</f>
        <v>0</v>
      </c>
      <c r="I22" s="12">
        <v>8</v>
      </c>
      <c r="J22" s="12">
        <v>0</v>
      </c>
      <c r="K22" s="12">
        <v>0</v>
      </c>
      <c r="L22" s="1">
        <f>SUM(I22:K22)</f>
        <v>8</v>
      </c>
      <c r="M22" s="18">
        <f t="shared" ref="M22:M23" si="22">A22+E22-I22</f>
        <v>52</v>
      </c>
      <c r="N22" s="13">
        <f t="shared" ref="N22:N23" si="23">B22+F22-J22</f>
        <v>19</v>
      </c>
      <c r="O22" s="13">
        <f t="shared" ref="O22:O23" si="24">C22+G22-K22</f>
        <v>0</v>
      </c>
      <c r="P22" s="14">
        <f t="shared" ref="P22" si="25">SUM(M22:O22)</f>
        <v>71</v>
      </c>
      <c r="Q22" s="15">
        <f t="shared" ref="Q22:Q23" si="26">((M22-E22)*100/A22)</f>
        <v>86.666666666666671</v>
      </c>
      <c r="R22" s="15">
        <f t="shared" ref="R22:R23" si="27">((N22-F22)*100/B22)</f>
        <v>100</v>
      </c>
      <c r="S22" s="15" t="e">
        <f t="shared" ref="S22:S23" si="28">((O22-G22)*100/C22)</f>
        <v>#DIV/0!</v>
      </c>
      <c r="T22" s="16">
        <f>((P22-H22)*100/D22)</f>
        <v>89.87341772151899</v>
      </c>
      <c r="U22" s="15">
        <f t="shared" ref="U22:U23" si="29">(I22*100/A22)</f>
        <v>13.333333333333334</v>
      </c>
      <c r="V22" s="15">
        <f t="shared" ref="V22:V23" si="30">(J22*100/B22)</f>
        <v>0</v>
      </c>
      <c r="W22" s="15" t="e">
        <f t="shared" ref="W22:W23" si="31">(K22*100/C22)</f>
        <v>#DIV/0!</v>
      </c>
      <c r="X22" s="19">
        <f>(L22*100/D22)</f>
        <v>10.126582278481013</v>
      </c>
      <c r="Y22" s="12">
        <v>7.1</v>
      </c>
      <c r="Z22" s="12">
        <v>8.1999999999999993</v>
      </c>
      <c r="AA22" s="12">
        <v>0</v>
      </c>
      <c r="AB22" s="17">
        <f t="shared" ref="AB22" si="32">IF(COUNT(Y22:AA22)=0,"0",AVERAGE(Y22:AA22))</f>
        <v>5.0999999999999996</v>
      </c>
      <c r="AC22" s="12">
        <v>22</v>
      </c>
      <c r="AD22" s="12">
        <v>14</v>
      </c>
      <c r="AE22" s="12">
        <v>0</v>
      </c>
      <c r="AF22" s="1">
        <f t="shared" ref="AF22" si="33">SUM(AC22:AE22)</f>
        <v>36</v>
      </c>
      <c r="AG22" s="15">
        <f t="shared" ref="AG22:AG23" si="34">(AC22*100)/M22</f>
        <v>42.307692307692307</v>
      </c>
      <c r="AH22" s="15">
        <f>AD22*100/N22</f>
        <v>73.684210526315795</v>
      </c>
      <c r="AI22" s="15" t="e">
        <f>AE22*100/O22</f>
        <v>#DIV/0!</v>
      </c>
      <c r="AJ22" s="16">
        <f>AF22*100/P22</f>
        <v>50.70422535211268</v>
      </c>
    </row>
    <row r="23" spans="1:36" x14ac:dyDescent="0.25">
      <c r="A23" s="1">
        <f t="shared" ref="A23:L23" si="35">SUM(A22:A22)</f>
        <v>60</v>
      </c>
      <c r="B23" s="1">
        <f t="shared" si="35"/>
        <v>19</v>
      </c>
      <c r="C23" s="1">
        <f t="shared" si="35"/>
        <v>0</v>
      </c>
      <c r="D23" s="1">
        <f t="shared" si="35"/>
        <v>79</v>
      </c>
      <c r="E23" s="1">
        <f t="shared" si="35"/>
        <v>0</v>
      </c>
      <c r="F23" s="1">
        <f t="shared" si="35"/>
        <v>0</v>
      </c>
      <c r="G23" s="1">
        <f t="shared" si="35"/>
        <v>0</v>
      </c>
      <c r="H23" s="1">
        <f t="shared" si="35"/>
        <v>0</v>
      </c>
      <c r="I23" s="1">
        <f t="shared" si="35"/>
        <v>8</v>
      </c>
      <c r="J23" s="1">
        <f t="shared" si="35"/>
        <v>0</v>
      </c>
      <c r="K23" s="1">
        <f t="shared" si="35"/>
        <v>0</v>
      </c>
      <c r="L23" s="1">
        <f t="shared" si="35"/>
        <v>8</v>
      </c>
      <c r="M23" s="14">
        <f t="shared" si="22"/>
        <v>52</v>
      </c>
      <c r="N23" s="14">
        <f t="shared" si="23"/>
        <v>19</v>
      </c>
      <c r="O23" s="14">
        <f t="shared" si="24"/>
        <v>0</v>
      </c>
      <c r="P23" s="14">
        <f>SUM(P22:P22)</f>
        <v>71</v>
      </c>
      <c r="Q23" s="16">
        <f t="shared" si="26"/>
        <v>86.666666666666671</v>
      </c>
      <c r="R23" s="16">
        <f t="shared" si="27"/>
        <v>100</v>
      </c>
      <c r="S23" s="16" t="e">
        <f t="shared" si="28"/>
        <v>#DIV/0!</v>
      </c>
      <c r="T23" s="16">
        <f t="shared" ref="T23" si="36">((P23-H23)*100/D23)</f>
        <v>89.87341772151899</v>
      </c>
      <c r="U23" s="16">
        <f t="shared" si="29"/>
        <v>13.333333333333334</v>
      </c>
      <c r="V23" s="16">
        <f t="shared" si="30"/>
        <v>0</v>
      </c>
      <c r="W23" s="16" t="e">
        <f t="shared" si="31"/>
        <v>#DIV/0!</v>
      </c>
      <c r="X23" s="16">
        <f t="shared" ref="X23:X24" si="37">(L23*100/D23)</f>
        <v>10.126582278481013</v>
      </c>
      <c r="Y23" s="17">
        <f>IF(COUNT(Y22:Y22)=0,"0",AVERAGE(Y22:Y22))</f>
        <v>7.1</v>
      </c>
      <c r="Z23" s="17">
        <f>IF(COUNT(Z22:Z22)=0,"0",AVERAGE(Z22:Z22))</f>
        <v>8.1999999999999993</v>
      </c>
      <c r="AA23" s="17">
        <f>IF(COUNT(AA22:AA22)=0,"0",AVERAGE(AA22:AA22))</f>
        <v>0</v>
      </c>
      <c r="AB23" s="17">
        <f>IF(COUNT(AB22:AB22)=0,"0",AVERAGE(AB22:AB22))</f>
        <v>5.0999999999999996</v>
      </c>
      <c r="AC23" s="1">
        <f>SUM(AC22:AC22)</f>
        <v>22</v>
      </c>
      <c r="AD23" s="1">
        <f>SUM(AD22:AD22)</f>
        <v>14</v>
      </c>
      <c r="AE23" s="1">
        <f>SUM(AE22:AE22)</f>
        <v>0</v>
      </c>
      <c r="AF23" s="1">
        <f>SUM(AF22:AF22)</f>
        <v>36</v>
      </c>
      <c r="AG23" s="16">
        <f t="shared" si="34"/>
        <v>42.307692307692307</v>
      </c>
      <c r="AH23" s="16">
        <f t="shared" ref="AH23" si="38">AD23*100/N23</f>
        <v>73.684210526315795</v>
      </c>
      <c r="AI23" s="16" t="e">
        <f t="shared" ref="AI23" si="39">AE23*100/O23</f>
        <v>#DIV/0!</v>
      </c>
      <c r="AJ23" s="16">
        <f t="shared" ref="AJ23" si="40">AF23*100/P23</f>
        <v>50.70422535211268</v>
      </c>
    </row>
    <row r="24" spans="1:36" x14ac:dyDescent="0.25">
      <c r="A24" s="1"/>
      <c r="B24" s="1"/>
      <c r="C24" s="1"/>
      <c r="D24" s="1">
        <f>SUM(A23,B23,C23)</f>
        <v>79</v>
      </c>
      <c r="E24" s="1"/>
      <c r="F24" s="1"/>
      <c r="G24" s="1"/>
      <c r="H24" s="1">
        <f>SUM(E23,F23,G23)</f>
        <v>0</v>
      </c>
      <c r="I24" s="1"/>
      <c r="J24" s="1"/>
      <c r="K24" s="1"/>
      <c r="L24" s="1">
        <f>SUM(I23,J23,K23)</f>
        <v>8</v>
      </c>
      <c r="M24" s="14">
        <f>SUM(M22:M22)</f>
        <v>52</v>
      </c>
      <c r="N24" s="14">
        <f>SUM(N22:N22)</f>
        <v>19</v>
      </c>
      <c r="O24" s="14">
        <f>SUM(O22:O22)</f>
        <v>0</v>
      </c>
      <c r="P24" s="14">
        <f>SUM(M23,N23,O23)</f>
        <v>71</v>
      </c>
      <c r="Q24" s="1"/>
      <c r="R24" s="1"/>
      <c r="S24" s="1"/>
      <c r="T24" s="16">
        <f>((P24-H24)*100/D24)</f>
        <v>89.87341772151899</v>
      </c>
      <c r="U24" s="1"/>
      <c r="V24" s="1"/>
      <c r="W24" s="1"/>
      <c r="X24" s="16">
        <f t="shared" si="37"/>
        <v>10.126582278481013</v>
      </c>
      <c r="Y24" s="20"/>
      <c r="Z24" s="20"/>
      <c r="AA24" s="20"/>
      <c r="AB24" s="17">
        <f>IF(COUNT(Y23:AA23)=0,"0",AVERAGE(Y23:AA23))</f>
        <v>5.0999999999999996</v>
      </c>
      <c r="AC24" s="1"/>
      <c r="AD24" s="1"/>
      <c r="AE24" s="1"/>
      <c r="AF24" s="1">
        <f>SUM(AC23:AE23)</f>
        <v>36</v>
      </c>
      <c r="AG24" s="16"/>
      <c r="AH24" s="16"/>
      <c r="AI24" s="16"/>
      <c r="AJ24" s="16">
        <f>AF24*100/P24</f>
        <v>50.70422535211268</v>
      </c>
    </row>
    <row r="25" spans="1:36" ht="15.75" x14ac:dyDescent="0.25">
      <c r="A25" s="38" t="s">
        <v>44</v>
      </c>
      <c r="B25" s="38"/>
      <c r="C25" s="38"/>
      <c r="D25" s="38"/>
      <c r="E25" s="38"/>
    </row>
    <row r="26" spans="1:36" x14ac:dyDescent="0.25">
      <c r="A26" s="35" t="s">
        <v>0</v>
      </c>
      <c r="B26" s="36"/>
      <c r="C26" s="36"/>
      <c r="D26" s="37"/>
      <c r="E26" s="35" t="s">
        <v>1</v>
      </c>
      <c r="F26" s="36"/>
      <c r="G26" s="36"/>
      <c r="H26" s="37"/>
      <c r="I26" s="35" t="s">
        <v>2</v>
      </c>
      <c r="J26" s="36"/>
      <c r="K26" s="36"/>
      <c r="L26" s="37"/>
      <c r="M26" s="35" t="s">
        <v>3</v>
      </c>
      <c r="N26" s="36"/>
      <c r="O26" s="36"/>
      <c r="P26" s="37"/>
      <c r="Q26" s="35" t="s">
        <v>4</v>
      </c>
      <c r="R26" s="36"/>
      <c r="S26" s="36"/>
      <c r="T26" s="37"/>
      <c r="U26" s="35" t="s">
        <v>5</v>
      </c>
      <c r="V26" s="36"/>
      <c r="W26" s="36"/>
      <c r="X26" s="37"/>
      <c r="Y26" s="35" t="s">
        <v>6</v>
      </c>
      <c r="Z26" s="36"/>
      <c r="AA26" s="36"/>
      <c r="AB26" s="37"/>
      <c r="AC26" s="39" t="s">
        <v>7</v>
      </c>
      <c r="AD26" s="40"/>
      <c r="AE26" s="40"/>
      <c r="AF26" s="41"/>
      <c r="AG26" s="35" t="s">
        <v>8</v>
      </c>
      <c r="AH26" s="36"/>
      <c r="AI26" s="36"/>
      <c r="AJ26" s="37"/>
    </row>
    <row r="27" spans="1:36" x14ac:dyDescent="0.25">
      <c r="A27" s="10" t="s">
        <v>13</v>
      </c>
      <c r="B27" s="10" t="s">
        <v>14</v>
      </c>
      <c r="C27" s="10" t="s">
        <v>15</v>
      </c>
      <c r="D27" s="10" t="s">
        <v>9</v>
      </c>
      <c r="E27" s="10" t="s">
        <v>13</v>
      </c>
      <c r="F27" s="10" t="s">
        <v>14</v>
      </c>
      <c r="G27" s="10" t="s">
        <v>15</v>
      </c>
      <c r="H27" s="10" t="s">
        <v>9</v>
      </c>
      <c r="I27" s="10" t="s">
        <v>13</v>
      </c>
      <c r="J27" s="10" t="s">
        <v>14</v>
      </c>
      <c r="K27" s="10" t="s">
        <v>15</v>
      </c>
      <c r="L27" s="21" t="s">
        <v>9</v>
      </c>
      <c r="M27" s="10" t="s">
        <v>13</v>
      </c>
      <c r="N27" s="10" t="s">
        <v>14</v>
      </c>
      <c r="O27" s="10" t="s">
        <v>15</v>
      </c>
      <c r="P27" s="10" t="s">
        <v>9</v>
      </c>
      <c r="Q27" s="10" t="s">
        <v>13</v>
      </c>
      <c r="R27" s="10" t="s">
        <v>14</v>
      </c>
      <c r="S27" s="10" t="s">
        <v>15</v>
      </c>
      <c r="T27" s="22" t="s">
        <v>10</v>
      </c>
      <c r="U27" s="10" t="s">
        <v>13</v>
      </c>
      <c r="V27" s="10" t="s">
        <v>14</v>
      </c>
      <c r="W27" s="10" t="s">
        <v>15</v>
      </c>
      <c r="X27" s="21" t="s">
        <v>10</v>
      </c>
      <c r="Y27" s="10" t="s">
        <v>13</v>
      </c>
      <c r="Z27" s="10" t="s">
        <v>14</v>
      </c>
      <c r="AA27" s="10" t="s">
        <v>15</v>
      </c>
      <c r="AB27" s="9" t="s">
        <v>11</v>
      </c>
      <c r="AC27" s="10" t="s">
        <v>13</v>
      </c>
      <c r="AD27" s="10" t="s">
        <v>14</v>
      </c>
      <c r="AE27" s="10" t="s">
        <v>15</v>
      </c>
      <c r="AF27" s="10" t="s">
        <v>9</v>
      </c>
      <c r="AG27" s="10" t="s">
        <v>13</v>
      </c>
      <c r="AH27" s="10" t="s">
        <v>14</v>
      </c>
      <c r="AI27" s="10" t="s">
        <v>15</v>
      </c>
      <c r="AJ27" s="11" t="s">
        <v>10</v>
      </c>
    </row>
    <row r="28" spans="1:36" x14ac:dyDescent="0.25">
      <c r="A28" s="1">
        <v>41</v>
      </c>
      <c r="B28" s="12">
        <v>20</v>
      </c>
      <c r="C28" s="12">
        <v>0</v>
      </c>
      <c r="D28" s="1">
        <f>SUM(A28:C28)</f>
        <v>61</v>
      </c>
      <c r="E28" s="12">
        <v>0</v>
      </c>
      <c r="F28" s="12">
        <v>0</v>
      </c>
      <c r="G28" s="12">
        <v>0</v>
      </c>
      <c r="H28" s="1">
        <f t="shared" ref="H28" si="41">SUM(E28:G28)</f>
        <v>0</v>
      </c>
      <c r="I28" s="12">
        <v>7</v>
      </c>
      <c r="J28" s="12">
        <v>2</v>
      </c>
      <c r="K28" s="12">
        <v>0</v>
      </c>
      <c r="L28" s="1">
        <f t="shared" ref="L28" si="42">SUM(I28:K28)</f>
        <v>9</v>
      </c>
      <c r="M28" s="18">
        <f t="shared" ref="M28:O29" si="43">A28+E28-I28</f>
        <v>34</v>
      </c>
      <c r="N28" s="13">
        <f t="shared" si="43"/>
        <v>18</v>
      </c>
      <c r="O28" s="13">
        <f t="shared" si="43"/>
        <v>0</v>
      </c>
      <c r="P28" s="14">
        <f t="shared" ref="P28" si="44">SUM(M28:O28)</f>
        <v>52</v>
      </c>
      <c r="Q28" s="15">
        <f t="shared" ref="Q28:T29" si="45">((M28-E28)*100/A28)</f>
        <v>82.926829268292678</v>
      </c>
      <c r="R28" s="15">
        <f t="shared" si="45"/>
        <v>90</v>
      </c>
      <c r="S28" s="15" t="e">
        <f t="shared" si="45"/>
        <v>#DIV/0!</v>
      </c>
      <c r="T28" s="16">
        <f>((P28-H28)*100/D28)</f>
        <v>85.245901639344268</v>
      </c>
      <c r="U28" s="15">
        <f t="shared" ref="U28:X30" si="46">(I28*100/A28)</f>
        <v>17.073170731707318</v>
      </c>
      <c r="V28" s="15">
        <f t="shared" si="46"/>
        <v>10</v>
      </c>
      <c r="W28" s="15" t="e">
        <f t="shared" si="46"/>
        <v>#DIV/0!</v>
      </c>
      <c r="X28" s="19">
        <f>(L28*100/D28)</f>
        <v>14.754098360655737</v>
      </c>
      <c r="Y28" s="12">
        <v>6.8</v>
      </c>
      <c r="Z28" s="12">
        <v>8.1</v>
      </c>
      <c r="AA28" s="12">
        <v>0</v>
      </c>
      <c r="AB28" s="23">
        <f t="shared" ref="AB28" si="47">AVERAGE(Y28:AA28)</f>
        <v>4.9666666666666659</v>
      </c>
      <c r="AC28" s="12">
        <v>28</v>
      </c>
      <c r="AD28" s="12">
        <v>17</v>
      </c>
      <c r="AE28" s="12">
        <v>0</v>
      </c>
      <c r="AF28" s="1">
        <f t="shared" ref="AF28" si="48">SUM(AC28:AE28)</f>
        <v>45</v>
      </c>
      <c r="AG28" s="15">
        <f t="shared" ref="AG28:AG29" si="49">(AC28*100)/M28</f>
        <v>82.352941176470594</v>
      </c>
      <c r="AH28" s="15">
        <f>AD28*100/N28</f>
        <v>94.444444444444443</v>
      </c>
      <c r="AI28" s="15" t="e">
        <f>AE28*100/O28</f>
        <v>#DIV/0!</v>
      </c>
      <c r="AJ28" s="16">
        <f>AF28*100/P28</f>
        <v>86.538461538461533</v>
      </c>
    </row>
    <row r="29" spans="1:36" x14ac:dyDescent="0.25">
      <c r="A29" s="1">
        <f t="shared" ref="A29:L29" si="50">SUM(A28:A28)</f>
        <v>41</v>
      </c>
      <c r="B29" s="1">
        <f t="shared" si="50"/>
        <v>20</v>
      </c>
      <c r="C29" s="1">
        <f t="shared" si="50"/>
        <v>0</v>
      </c>
      <c r="D29" s="1">
        <f t="shared" si="50"/>
        <v>61</v>
      </c>
      <c r="E29" s="1">
        <f t="shared" si="50"/>
        <v>0</v>
      </c>
      <c r="F29" s="1">
        <f t="shared" si="50"/>
        <v>0</v>
      </c>
      <c r="G29" s="1">
        <f t="shared" si="50"/>
        <v>0</v>
      </c>
      <c r="H29" s="1">
        <f t="shared" si="50"/>
        <v>0</v>
      </c>
      <c r="I29" s="1">
        <f t="shared" si="50"/>
        <v>7</v>
      </c>
      <c r="J29" s="1">
        <f t="shared" si="50"/>
        <v>2</v>
      </c>
      <c r="K29" s="1">
        <f t="shared" si="50"/>
        <v>0</v>
      </c>
      <c r="L29" s="1">
        <f t="shared" si="50"/>
        <v>9</v>
      </c>
      <c r="M29" s="14">
        <f t="shared" si="43"/>
        <v>34</v>
      </c>
      <c r="N29" s="14">
        <f t="shared" si="43"/>
        <v>18</v>
      </c>
      <c r="O29" s="14">
        <f t="shared" si="43"/>
        <v>0</v>
      </c>
      <c r="P29" s="14">
        <f>SUM(P28:P28)</f>
        <v>52</v>
      </c>
      <c r="Q29" s="16">
        <f t="shared" si="45"/>
        <v>82.926829268292678</v>
      </c>
      <c r="R29" s="16">
        <f t="shared" si="45"/>
        <v>90</v>
      </c>
      <c r="S29" s="16" t="e">
        <f t="shared" si="45"/>
        <v>#DIV/0!</v>
      </c>
      <c r="T29" s="16">
        <f t="shared" si="45"/>
        <v>85.245901639344268</v>
      </c>
      <c r="U29" s="16">
        <f t="shared" si="46"/>
        <v>17.073170731707318</v>
      </c>
      <c r="V29" s="16">
        <f t="shared" si="46"/>
        <v>10</v>
      </c>
      <c r="W29" s="16" t="e">
        <f t="shared" si="46"/>
        <v>#DIV/0!</v>
      </c>
      <c r="X29" s="16">
        <f t="shared" si="46"/>
        <v>14.754098360655737</v>
      </c>
      <c r="Y29" s="20">
        <f>AVERAGE(Y28:Y28)</f>
        <v>6.8</v>
      </c>
      <c r="Z29" s="20">
        <f>AVERAGE(Z28:Z28)</f>
        <v>8.1</v>
      </c>
      <c r="AA29" s="20">
        <f>AVERAGE(AA28:AA28)</f>
        <v>0</v>
      </c>
      <c r="AB29" s="20">
        <f>AVERAGE(AB28:AB28)</f>
        <v>4.9666666666666659</v>
      </c>
      <c r="AC29" s="1">
        <f>SUM(AC28:AC28)</f>
        <v>28</v>
      </c>
      <c r="AD29" s="1">
        <f>SUM(AD28:AD28)</f>
        <v>17</v>
      </c>
      <c r="AE29" s="1">
        <f>SUM(AE28:AE28)</f>
        <v>0</v>
      </c>
      <c r="AF29" s="1">
        <f>SUM(AF28:AF28)</f>
        <v>45</v>
      </c>
      <c r="AG29" s="16">
        <f t="shared" si="49"/>
        <v>82.352941176470594</v>
      </c>
      <c r="AH29" s="16">
        <f t="shared" ref="AH29:AJ29" si="51">AD29*100/N29</f>
        <v>94.444444444444443</v>
      </c>
      <c r="AI29" s="16" t="e">
        <f t="shared" si="51"/>
        <v>#DIV/0!</v>
      </c>
      <c r="AJ29" s="16">
        <f t="shared" si="51"/>
        <v>86.538461538461533</v>
      </c>
    </row>
    <row r="30" spans="1:36" x14ac:dyDescent="0.25">
      <c r="A30" s="1"/>
      <c r="B30" s="1"/>
      <c r="C30" s="1"/>
      <c r="D30" s="1">
        <f>SUM(A29,B29,C29)</f>
        <v>61</v>
      </c>
      <c r="E30" s="1"/>
      <c r="F30" s="1"/>
      <c r="G30" s="1"/>
      <c r="H30" s="1">
        <f>SUM(E29,F29,G29)</f>
        <v>0</v>
      </c>
      <c r="I30" s="1"/>
      <c r="J30" s="1"/>
      <c r="K30" s="1"/>
      <c r="L30" s="1">
        <f>SUM(I29,J29,K29)</f>
        <v>9</v>
      </c>
      <c r="M30" s="14">
        <f>SUM(M28:M28)</f>
        <v>34</v>
      </c>
      <c r="N30" s="14">
        <f>SUM(N28:N28)</f>
        <v>18</v>
      </c>
      <c r="O30" s="14">
        <f>SUM(O28:O28)</f>
        <v>0</v>
      </c>
      <c r="P30" s="14">
        <f>SUM(M29,N29,O29)</f>
        <v>52</v>
      </c>
      <c r="Q30" s="1"/>
      <c r="R30" s="1"/>
      <c r="S30" s="1"/>
      <c r="T30" s="16">
        <f>((P30-H30)*100/D30)</f>
        <v>85.245901639344268</v>
      </c>
      <c r="U30" s="1"/>
      <c r="V30" s="1"/>
      <c r="W30" s="1"/>
      <c r="X30" s="16">
        <f t="shared" si="46"/>
        <v>14.754098360655737</v>
      </c>
      <c r="Y30" s="20"/>
      <c r="Z30" s="20"/>
      <c r="AA30" s="20"/>
      <c r="AB30" s="20">
        <f>AVERAGE(Y29:AA29)</f>
        <v>4.9666666666666659</v>
      </c>
      <c r="AC30" s="1"/>
      <c r="AD30" s="1"/>
      <c r="AE30" s="1"/>
      <c r="AF30" s="1">
        <f>SUM(AC29:AE29)</f>
        <v>45</v>
      </c>
      <c r="AG30" s="16"/>
      <c r="AH30" s="16"/>
      <c r="AI30" s="16"/>
      <c r="AJ30" s="16">
        <f>AF30*100/P30</f>
        <v>86.538461538461533</v>
      </c>
    </row>
    <row r="33" spans="1:36" ht="15.75" x14ac:dyDescent="0.25">
      <c r="A33" s="38" t="s">
        <v>49</v>
      </c>
      <c r="B33" s="38"/>
      <c r="C33" s="38"/>
      <c r="D33" s="38"/>
      <c r="E33" s="38"/>
    </row>
    <row r="34" spans="1:36" x14ac:dyDescent="0.25">
      <c r="A34" s="35" t="s">
        <v>0</v>
      </c>
      <c r="B34" s="36"/>
      <c r="C34" s="36"/>
      <c r="D34" s="37"/>
      <c r="E34" s="35" t="s">
        <v>1</v>
      </c>
      <c r="F34" s="36"/>
      <c r="G34" s="36"/>
      <c r="H34" s="37"/>
      <c r="I34" s="35" t="s">
        <v>2</v>
      </c>
      <c r="J34" s="36"/>
      <c r="K34" s="36"/>
      <c r="L34" s="37"/>
      <c r="M34" s="35" t="s">
        <v>3</v>
      </c>
      <c r="N34" s="36"/>
      <c r="O34" s="36"/>
      <c r="P34" s="37"/>
      <c r="Q34" s="35" t="s">
        <v>4</v>
      </c>
      <c r="R34" s="36"/>
      <c r="S34" s="36"/>
      <c r="T34" s="37"/>
      <c r="U34" s="35" t="s">
        <v>5</v>
      </c>
      <c r="V34" s="36"/>
      <c r="W34" s="36"/>
      <c r="X34" s="37"/>
      <c r="Y34" s="35" t="s">
        <v>6</v>
      </c>
      <c r="Z34" s="36"/>
      <c r="AA34" s="36"/>
      <c r="AB34" s="37"/>
      <c r="AC34" s="39" t="s">
        <v>7</v>
      </c>
      <c r="AD34" s="40"/>
      <c r="AE34" s="40"/>
      <c r="AF34" s="41"/>
      <c r="AG34" s="35" t="s">
        <v>8</v>
      </c>
      <c r="AH34" s="36"/>
      <c r="AI34" s="36"/>
      <c r="AJ34" s="37"/>
    </row>
    <row r="35" spans="1:36" x14ac:dyDescent="0.25">
      <c r="A35" s="6" t="s">
        <v>16</v>
      </c>
      <c r="B35" s="6" t="s">
        <v>17</v>
      </c>
      <c r="C35" s="6" t="s">
        <v>18</v>
      </c>
      <c r="D35" s="6" t="s">
        <v>9</v>
      </c>
      <c r="E35" s="6" t="s">
        <v>16</v>
      </c>
      <c r="F35" s="6" t="s">
        <v>17</v>
      </c>
      <c r="G35" s="6" t="s">
        <v>18</v>
      </c>
      <c r="H35" s="6" t="s">
        <v>9</v>
      </c>
      <c r="I35" s="6" t="s">
        <v>16</v>
      </c>
      <c r="J35" s="6" t="s">
        <v>17</v>
      </c>
      <c r="K35" s="6" t="s">
        <v>18</v>
      </c>
      <c r="L35" s="7" t="s">
        <v>9</v>
      </c>
      <c r="M35" s="6" t="s">
        <v>16</v>
      </c>
      <c r="N35" s="6" t="s">
        <v>17</v>
      </c>
      <c r="O35" s="6" t="s">
        <v>18</v>
      </c>
      <c r="P35" s="6" t="s">
        <v>9</v>
      </c>
      <c r="Q35" s="6" t="s">
        <v>16</v>
      </c>
      <c r="R35" s="6" t="s">
        <v>17</v>
      </c>
      <c r="S35" s="6" t="s">
        <v>18</v>
      </c>
      <c r="T35" s="8" t="s">
        <v>10</v>
      </c>
      <c r="U35" s="6" t="s">
        <v>16</v>
      </c>
      <c r="V35" s="6" t="s">
        <v>17</v>
      </c>
      <c r="W35" s="6" t="s">
        <v>18</v>
      </c>
      <c r="X35" s="7" t="s">
        <v>10</v>
      </c>
      <c r="Y35" s="6" t="s">
        <v>16</v>
      </c>
      <c r="Z35" s="6" t="s">
        <v>17</v>
      </c>
      <c r="AA35" s="6" t="s">
        <v>18</v>
      </c>
      <c r="AB35" s="9" t="s">
        <v>11</v>
      </c>
      <c r="AC35" s="6" t="s">
        <v>16</v>
      </c>
      <c r="AD35" s="6" t="s">
        <v>17</v>
      </c>
      <c r="AE35" s="6" t="s">
        <v>18</v>
      </c>
      <c r="AF35" s="10" t="s">
        <v>9</v>
      </c>
      <c r="AG35" s="6" t="s">
        <v>16</v>
      </c>
      <c r="AH35" s="6" t="s">
        <v>17</v>
      </c>
      <c r="AI35" s="6" t="s">
        <v>18</v>
      </c>
      <c r="AJ35" s="11" t="s">
        <v>10</v>
      </c>
    </row>
    <row r="36" spans="1:36" x14ac:dyDescent="0.25">
      <c r="A36" s="12">
        <v>102</v>
      </c>
      <c r="B36" s="12">
        <v>28</v>
      </c>
      <c r="C36" s="12">
        <v>15</v>
      </c>
      <c r="D36" s="1">
        <f>SUM(A36:C36)</f>
        <v>145</v>
      </c>
      <c r="E36" s="12">
        <v>0</v>
      </c>
      <c r="F36" s="12">
        <v>0</v>
      </c>
      <c r="G36" s="12">
        <v>0</v>
      </c>
      <c r="H36" s="1">
        <f t="shared" ref="H36" si="52">SUM(E36:G36)</f>
        <v>0</v>
      </c>
      <c r="I36" s="12">
        <v>12</v>
      </c>
      <c r="J36" s="12">
        <v>4</v>
      </c>
      <c r="K36" s="12">
        <v>0</v>
      </c>
      <c r="L36" s="1">
        <f>SUM(I36:K36)</f>
        <v>16</v>
      </c>
      <c r="M36" s="18">
        <f t="shared" ref="M36:M37" si="53">A36+E36-I36</f>
        <v>90</v>
      </c>
      <c r="N36" s="13">
        <f t="shared" ref="N36:N37" si="54">B36+F36-J36</f>
        <v>24</v>
      </c>
      <c r="O36" s="13">
        <f t="shared" ref="O36:O37" si="55">C36+G36-K36</f>
        <v>15</v>
      </c>
      <c r="P36" s="14">
        <f t="shared" ref="P36" si="56">SUM(M36:O36)</f>
        <v>129</v>
      </c>
      <c r="Q36" s="15">
        <f t="shared" ref="Q36:Q37" si="57">((M36-E36)*100/A36)</f>
        <v>88.235294117647058</v>
      </c>
      <c r="R36" s="15">
        <f t="shared" ref="R36:R37" si="58">((N36-F36)*100/B36)</f>
        <v>85.714285714285708</v>
      </c>
      <c r="S36" s="15">
        <f t="shared" ref="S36:S37" si="59">((O36-G36)*100/C36)</f>
        <v>100</v>
      </c>
      <c r="T36" s="16">
        <f>((P36-H36)*100/D36)</f>
        <v>88.965517241379317</v>
      </c>
      <c r="U36" s="15">
        <f t="shared" ref="U36:U37" si="60">(I36*100/A36)</f>
        <v>11.764705882352942</v>
      </c>
      <c r="V36" s="15">
        <f t="shared" ref="V36:V37" si="61">(J36*100/B36)</f>
        <v>14.285714285714286</v>
      </c>
      <c r="W36" s="15">
        <f t="shared" ref="W36:W37" si="62">(K36*100/C36)</f>
        <v>0</v>
      </c>
      <c r="X36" s="19">
        <f>(L36*100/D36)</f>
        <v>11.03448275862069</v>
      </c>
      <c r="Y36" s="12">
        <v>7</v>
      </c>
      <c r="Z36" s="12">
        <v>7.8</v>
      </c>
      <c r="AA36" s="12">
        <v>7.8</v>
      </c>
      <c r="AB36" s="17">
        <f t="shared" ref="AB36" si="63">IF(COUNT(Y36:AA36)=0,"0",AVERAGE(Y36:AA36))</f>
        <v>7.5333333333333341</v>
      </c>
      <c r="AC36" s="29">
        <v>44</v>
      </c>
      <c r="AD36" s="12">
        <v>18</v>
      </c>
      <c r="AE36" s="12">
        <v>14</v>
      </c>
      <c r="AF36" s="1">
        <f t="shared" ref="AF36" si="64">SUM(AC36:AE36)</f>
        <v>76</v>
      </c>
      <c r="AG36" s="15">
        <f t="shared" ref="AG36:AG37" si="65">(AC36*100)/M36</f>
        <v>48.888888888888886</v>
      </c>
      <c r="AH36" s="15">
        <f>AD36*100/N36</f>
        <v>75</v>
      </c>
      <c r="AI36" s="15">
        <f>AE36*100/O36</f>
        <v>93.333333333333329</v>
      </c>
      <c r="AJ36" s="16">
        <f>AF36*100/P36</f>
        <v>58.914728682170541</v>
      </c>
    </row>
    <row r="37" spans="1:36" x14ac:dyDescent="0.25">
      <c r="A37" s="1">
        <f t="shared" ref="A37:L37" si="66">SUM(A36:A36)</f>
        <v>102</v>
      </c>
      <c r="B37" s="1">
        <f t="shared" si="66"/>
        <v>28</v>
      </c>
      <c r="C37" s="1">
        <f t="shared" si="66"/>
        <v>15</v>
      </c>
      <c r="D37" s="1">
        <f t="shared" si="66"/>
        <v>145</v>
      </c>
      <c r="E37" s="1">
        <f t="shared" si="66"/>
        <v>0</v>
      </c>
      <c r="F37" s="1">
        <f t="shared" si="66"/>
        <v>0</v>
      </c>
      <c r="G37" s="1">
        <f t="shared" si="66"/>
        <v>0</v>
      </c>
      <c r="H37" s="1">
        <f t="shared" si="66"/>
        <v>0</v>
      </c>
      <c r="I37" s="1">
        <f t="shared" si="66"/>
        <v>12</v>
      </c>
      <c r="J37" s="1">
        <f t="shared" si="66"/>
        <v>4</v>
      </c>
      <c r="K37" s="1">
        <f t="shared" si="66"/>
        <v>0</v>
      </c>
      <c r="L37" s="1">
        <f t="shared" si="66"/>
        <v>16</v>
      </c>
      <c r="M37" s="14">
        <f t="shared" si="53"/>
        <v>90</v>
      </c>
      <c r="N37" s="14">
        <f t="shared" si="54"/>
        <v>24</v>
      </c>
      <c r="O37" s="14">
        <f t="shared" si="55"/>
        <v>15</v>
      </c>
      <c r="P37" s="14">
        <f>SUM(P36:P36)</f>
        <v>129</v>
      </c>
      <c r="Q37" s="16">
        <f t="shared" si="57"/>
        <v>88.235294117647058</v>
      </c>
      <c r="R37" s="16">
        <f t="shared" si="58"/>
        <v>85.714285714285708</v>
      </c>
      <c r="S37" s="16">
        <f t="shared" si="59"/>
        <v>100</v>
      </c>
      <c r="T37" s="16">
        <f t="shared" ref="T37" si="67">((P37-H37)*100/D37)</f>
        <v>88.965517241379317</v>
      </c>
      <c r="U37" s="16">
        <f t="shared" si="60"/>
        <v>11.764705882352942</v>
      </c>
      <c r="V37" s="16">
        <f t="shared" si="61"/>
        <v>14.285714285714286</v>
      </c>
      <c r="W37" s="16">
        <f t="shared" si="62"/>
        <v>0</v>
      </c>
      <c r="X37" s="16">
        <f t="shared" ref="X37:X38" si="68">(L37*100/D37)</f>
        <v>11.03448275862069</v>
      </c>
      <c r="Y37" s="17">
        <f>IF(COUNT(Y36:Y36)=0,"0",AVERAGE(Y36:Y36))</f>
        <v>7</v>
      </c>
      <c r="Z37" s="17">
        <f>IF(COUNT(Z36:Z36)=0,"0",AVERAGE(Z36:Z36))</f>
        <v>7.8</v>
      </c>
      <c r="AA37" s="17">
        <f>IF(COUNT(AA36:AA36)=0,"0",AVERAGE(AA36:AA36))</f>
        <v>7.8</v>
      </c>
      <c r="AB37" s="17">
        <f>IF(COUNT(AB36:AB36)=0,"0",AVERAGE(AB36:AB36))</f>
        <v>7.5333333333333341</v>
      </c>
      <c r="AC37" s="1">
        <f>SUM(AC36:AC36)</f>
        <v>44</v>
      </c>
      <c r="AD37" s="1">
        <f>SUM(AD36:AD36)</f>
        <v>18</v>
      </c>
      <c r="AE37" s="1">
        <f>SUM(AE36:AE36)</f>
        <v>14</v>
      </c>
      <c r="AF37" s="1">
        <f>SUM(AF36:AF36)</f>
        <v>76</v>
      </c>
      <c r="AG37" s="16">
        <f t="shared" si="65"/>
        <v>48.888888888888886</v>
      </c>
      <c r="AH37" s="16">
        <f t="shared" ref="AH37" si="69">AD37*100/N37</f>
        <v>75</v>
      </c>
      <c r="AI37" s="16">
        <f t="shared" ref="AI37" si="70">AE37*100/O37</f>
        <v>93.333333333333329</v>
      </c>
      <c r="AJ37" s="16">
        <f t="shared" ref="AJ37" si="71">AF37*100/P37</f>
        <v>58.914728682170541</v>
      </c>
    </row>
    <row r="38" spans="1:36" x14ac:dyDescent="0.25">
      <c r="A38" s="1"/>
      <c r="B38" s="1"/>
      <c r="C38" s="1"/>
      <c r="D38" s="1">
        <f>SUM(A37,B37,C37)</f>
        <v>145</v>
      </c>
      <c r="E38" s="1"/>
      <c r="F38" s="1"/>
      <c r="G38" s="1"/>
      <c r="H38" s="1">
        <f>SUM(E37,F37,G37)</f>
        <v>0</v>
      </c>
      <c r="I38" s="1"/>
      <c r="J38" s="1"/>
      <c r="K38" s="1"/>
      <c r="L38" s="1">
        <f>SUM(I37,J37,K37)</f>
        <v>16</v>
      </c>
      <c r="M38" s="14">
        <f>SUM(M36:M36)</f>
        <v>90</v>
      </c>
      <c r="N38" s="14">
        <f>SUM(N36:N36)</f>
        <v>24</v>
      </c>
      <c r="O38" s="14">
        <f>SUM(O36:O36)</f>
        <v>15</v>
      </c>
      <c r="P38" s="14">
        <f>SUM(M37,N37,O37)</f>
        <v>129</v>
      </c>
      <c r="Q38" s="1"/>
      <c r="R38" s="1"/>
      <c r="S38" s="1"/>
      <c r="T38" s="16">
        <f>((P38-H38)*100/D38)</f>
        <v>88.965517241379317</v>
      </c>
      <c r="U38" s="1"/>
      <c r="V38" s="1"/>
      <c r="W38" s="1"/>
      <c r="X38" s="16">
        <f t="shared" si="68"/>
        <v>11.03448275862069</v>
      </c>
      <c r="Y38" s="20"/>
      <c r="Z38" s="20"/>
      <c r="AA38" s="20"/>
      <c r="AB38" s="17">
        <f>IF(COUNT(Y37:AA37)=0,"0",AVERAGE(Y37:AA37))</f>
        <v>7.5333333333333341</v>
      </c>
      <c r="AC38" s="1"/>
      <c r="AD38" s="1"/>
      <c r="AE38" s="1"/>
      <c r="AF38" s="1">
        <f>SUM(AC37:AE37)</f>
        <v>76</v>
      </c>
      <c r="AG38" s="16"/>
      <c r="AH38" s="16"/>
      <c r="AI38" s="16"/>
      <c r="AJ38" s="16">
        <f>AF38*100/P38</f>
        <v>58.914728682170541</v>
      </c>
    </row>
    <row r="39" spans="1:36" ht="15.75" x14ac:dyDescent="0.25">
      <c r="A39" s="38" t="s">
        <v>50</v>
      </c>
      <c r="B39" s="38"/>
      <c r="C39" s="38"/>
      <c r="D39" s="38"/>
      <c r="E39" s="38"/>
    </row>
    <row r="40" spans="1:36" x14ac:dyDescent="0.25">
      <c r="A40" s="35" t="s">
        <v>0</v>
      </c>
      <c r="B40" s="36"/>
      <c r="C40" s="36"/>
      <c r="D40" s="37"/>
      <c r="E40" s="35" t="s">
        <v>1</v>
      </c>
      <c r="F40" s="36"/>
      <c r="G40" s="36"/>
      <c r="H40" s="37"/>
      <c r="I40" s="35" t="s">
        <v>2</v>
      </c>
      <c r="J40" s="36"/>
      <c r="K40" s="36"/>
      <c r="L40" s="37"/>
      <c r="M40" s="35" t="s">
        <v>3</v>
      </c>
      <c r="N40" s="36"/>
      <c r="O40" s="36"/>
      <c r="P40" s="37"/>
      <c r="Q40" s="35" t="s">
        <v>4</v>
      </c>
      <c r="R40" s="36"/>
      <c r="S40" s="36"/>
      <c r="T40" s="37"/>
      <c r="U40" s="35" t="s">
        <v>5</v>
      </c>
      <c r="V40" s="36"/>
      <c r="W40" s="36"/>
      <c r="X40" s="37"/>
      <c r="Y40" s="35" t="s">
        <v>6</v>
      </c>
      <c r="Z40" s="36"/>
      <c r="AA40" s="36"/>
      <c r="AB40" s="37"/>
      <c r="AC40" s="39" t="s">
        <v>7</v>
      </c>
      <c r="AD40" s="40"/>
      <c r="AE40" s="40"/>
      <c r="AF40" s="41"/>
      <c r="AG40" s="35" t="s">
        <v>8</v>
      </c>
      <c r="AH40" s="36"/>
      <c r="AI40" s="36"/>
      <c r="AJ40" s="37"/>
    </row>
    <row r="41" spans="1:36" x14ac:dyDescent="0.25">
      <c r="A41" s="10" t="s">
        <v>13</v>
      </c>
      <c r="B41" s="10" t="s">
        <v>14</v>
      </c>
      <c r="C41" s="10" t="s">
        <v>15</v>
      </c>
      <c r="D41" s="10" t="s">
        <v>9</v>
      </c>
      <c r="E41" s="10" t="s">
        <v>13</v>
      </c>
      <c r="F41" s="10" t="s">
        <v>14</v>
      </c>
      <c r="G41" s="10" t="s">
        <v>15</v>
      </c>
      <c r="H41" s="10" t="s">
        <v>9</v>
      </c>
      <c r="I41" s="10" t="s">
        <v>13</v>
      </c>
      <c r="J41" s="10" t="s">
        <v>14</v>
      </c>
      <c r="K41" s="10" t="s">
        <v>15</v>
      </c>
      <c r="L41" s="21" t="s">
        <v>9</v>
      </c>
      <c r="M41" s="10" t="s">
        <v>13</v>
      </c>
      <c r="N41" s="10" t="s">
        <v>14</v>
      </c>
      <c r="O41" s="10" t="s">
        <v>15</v>
      </c>
      <c r="P41" s="10" t="s">
        <v>9</v>
      </c>
      <c r="Q41" s="10" t="s">
        <v>13</v>
      </c>
      <c r="R41" s="10" t="s">
        <v>14</v>
      </c>
      <c r="S41" s="10" t="s">
        <v>15</v>
      </c>
      <c r="T41" s="22" t="s">
        <v>10</v>
      </c>
      <c r="U41" s="10" t="s">
        <v>13</v>
      </c>
      <c r="V41" s="10" t="s">
        <v>14</v>
      </c>
      <c r="W41" s="10" t="s">
        <v>15</v>
      </c>
      <c r="X41" s="21" t="s">
        <v>10</v>
      </c>
      <c r="Y41" s="10" t="s">
        <v>13</v>
      </c>
      <c r="Z41" s="10" t="s">
        <v>14</v>
      </c>
      <c r="AA41" s="10" t="s">
        <v>15</v>
      </c>
      <c r="AB41" s="9" t="s">
        <v>11</v>
      </c>
      <c r="AC41" s="10" t="s">
        <v>13</v>
      </c>
      <c r="AD41" s="10" t="s">
        <v>14</v>
      </c>
      <c r="AE41" s="10" t="s">
        <v>15</v>
      </c>
      <c r="AF41" s="10" t="s">
        <v>9</v>
      </c>
      <c r="AG41" s="10" t="s">
        <v>13</v>
      </c>
      <c r="AH41" s="10" t="s">
        <v>14</v>
      </c>
      <c r="AI41" s="10" t="s">
        <v>15</v>
      </c>
      <c r="AJ41" s="11" t="s">
        <v>10</v>
      </c>
    </row>
    <row r="42" spans="1:36" x14ac:dyDescent="0.25">
      <c r="A42" s="1">
        <v>72</v>
      </c>
      <c r="B42" s="12">
        <v>25</v>
      </c>
      <c r="C42" s="12">
        <v>14</v>
      </c>
      <c r="D42" s="1">
        <f>SUM(A42:C42)</f>
        <v>111</v>
      </c>
      <c r="E42" s="12">
        <v>0</v>
      </c>
      <c r="F42" s="12">
        <v>0</v>
      </c>
      <c r="G42" s="12">
        <v>0</v>
      </c>
      <c r="H42" s="1">
        <f t="shared" ref="H42" si="72">SUM(E42:G42)</f>
        <v>0</v>
      </c>
      <c r="I42" s="12">
        <v>9</v>
      </c>
      <c r="J42" s="12">
        <v>1</v>
      </c>
      <c r="K42" s="12">
        <v>1</v>
      </c>
      <c r="L42" s="1">
        <f>SUM(I42:K42)</f>
        <v>11</v>
      </c>
      <c r="M42" s="18">
        <f t="shared" ref="M42:M43" si="73">A42+E42-I42</f>
        <v>63</v>
      </c>
      <c r="N42" s="13">
        <f t="shared" ref="N42:N43" si="74">B42+F42-J42</f>
        <v>24</v>
      </c>
      <c r="O42" s="13">
        <f t="shared" ref="O42:O43" si="75">C42+G42-K42</f>
        <v>13</v>
      </c>
      <c r="P42" s="14">
        <f t="shared" ref="P42" si="76">SUM(M42:O42)</f>
        <v>100</v>
      </c>
      <c r="Q42" s="15">
        <f t="shared" ref="Q42:Q43" si="77">((M42-E42)*100/A42)</f>
        <v>87.5</v>
      </c>
      <c r="R42" s="15">
        <f t="shared" ref="R42:R43" si="78">((N42-F42)*100/B42)</f>
        <v>96</v>
      </c>
      <c r="S42" s="15">
        <f t="shared" ref="S42:S43" si="79">((O42-G42)*100/C42)</f>
        <v>92.857142857142861</v>
      </c>
      <c r="T42" s="16">
        <f>((P42-H42)*100/D42)</f>
        <v>90.090090090090087</v>
      </c>
      <c r="U42" s="15">
        <f t="shared" ref="U42:U43" si="80">(I42*100/A42)</f>
        <v>12.5</v>
      </c>
      <c r="V42" s="15">
        <f t="shared" ref="V42:V43" si="81">(J42*100/B42)</f>
        <v>4</v>
      </c>
      <c r="W42" s="15">
        <f t="shared" ref="W42:W43" si="82">(K42*100/C42)</f>
        <v>7.1428571428571432</v>
      </c>
      <c r="X42" s="19">
        <f>(L42*100/D42)</f>
        <v>9.9099099099099099</v>
      </c>
      <c r="Y42" s="12">
        <v>7.2</v>
      </c>
      <c r="Z42" s="12">
        <v>7</v>
      </c>
      <c r="AA42" s="12">
        <v>8</v>
      </c>
      <c r="AB42" s="17">
        <f t="shared" ref="AB42" si="83">IF(COUNT(Y42:AA42)=0,"0",AVERAGE(Y42:AA42))</f>
        <v>7.3999999999999995</v>
      </c>
      <c r="AC42" s="12">
        <v>42</v>
      </c>
      <c r="AD42" s="12">
        <v>12</v>
      </c>
      <c r="AE42" s="12">
        <v>13</v>
      </c>
      <c r="AF42" s="1">
        <f t="shared" ref="AF42" si="84">SUM(AC42:AE42)</f>
        <v>67</v>
      </c>
      <c r="AG42" s="15">
        <f t="shared" ref="AG42:AG43" si="85">(AC42*100)/M42</f>
        <v>66.666666666666671</v>
      </c>
      <c r="AH42" s="15">
        <f>AD42*100/N42</f>
        <v>50</v>
      </c>
      <c r="AI42" s="15">
        <f>AE42*100/O42</f>
        <v>100</v>
      </c>
      <c r="AJ42" s="16">
        <f>AF42*100/P42</f>
        <v>67</v>
      </c>
    </row>
    <row r="43" spans="1:36" x14ac:dyDescent="0.25">
      <c r="A43" s="1">
        <f t="shared" ref="A43:L43" si="86">SUM(A42:A42)</f>
        <v>72</v>
      </c>
      <c r="B43" s="1">
        <f t="shared" si="86"/>
        <v>25</v>
      </c>
      <c r="C43" s="1">
        <f t="shared" si="86"/>
        <v>14</v>
      </c>
      <c r="D43" s="1">
        <f t="shared" si="86"/>
        <v>111</v>
      </c>
      <c r="E43" s="1">
        <f t="shared" si="86"/>
        <v>0</v>
      </c>
      <c r="F43" s="1">
        <f t="shared" si="86"/>
        <v>0</v>
      </c>
      <c r="G43" s="1">
        <f t="shared" si="86"/>
        <v>0</v>
      </c>
      <c r="H43" s="1">
        <f t="shared" si="86"/>
        <v>0</v>
      </c>
      <c r="I43" s="1">
        <f t="shared" si="86"/>
        <v>9</v>
      </c>
      <c r="J43" s="1">
        <f t="shared" si="86"/>
        <v>1</v>
      </c>
      <c r="K43" s="1">
        <f t="shared" si="86"/>
        <v>1</v>
      </c>
      <c r="L43" s="1">
        <f t="shared" si="86"/>
        <v>11</v>
      </c>
      <c r="M43" s="14">
        <f t="shared" si="73"/>
        <v>63</v>
      </c>
      <c r="N43" s="14">
        <f t="shared" si="74"/>
        <v>24</v>
      </c>
      <c r="O43" s="14">
        <f t="shared" si="75"/>
        <v>13</v>
      </c>
      <c r="P43" s="14">
        <f>SUM(P42:P42)</f>
        <v>100</v>
      </c>
      <c r="Q43" s="16">
        <f t="shared" si="77"/>
        <v>87.5</v>
      </c>
      <c r="R43" s="16">
        <f t="shared" si="78"/>
        <v>96</v>
      </c>
      <c r="S43" s="16">
        <f t="shared" si="79"/>
        <v>92.857142857142861</v>
      </c>
      <c r="T43" s="16">
        <f t="shared" ref="T43" si="87">((P43-H43)*100/D43)</f>
        <v>90.090090090090087</v>
      </c>
      <c r="U43" s="16">
        <f t="shared" si="80"/>
        <v>12.5</v>
      </c>
      <c r="V43" s="16">
        <f t="shared" si="81"/>
        <v>4</v>
      </c>
      <c r="W43" s="16">
        <f t="shared" si="82"/>
        <v>7.1428571428571432</v>
      </c>
      <c r="X43" s="16">
        <f t="shared" ref="X43" si="88">(L43*100/D43)</f>
        <v>9.9099099099099099</v>
      </c>
      <c r="Y43" s="17">
        <f>IF(COUNT(Y42:Y42)=0,"0",AVERAGE(Y42:Y42))</f>
        <v>7.2</v>
      </c>
      <c r="Z43" s="17">
        <f>IF(COUNT(Z42:Z42)=0,"0",AVERAGE(Z42:Z42))</f>
        <v>7</v>
      </c>
      <c r="AA43" s="17">
        <f>IF(COUNT(AA42:AA42)=0,"0",AVERAGE(AA42:AA42))</f>
        <v>8</v>
      </c>
      <c r="AB43" s="17">
        <f>IF(COUNT(AB42:AB42)=0,"0",AVERAGE(AB42:AB42))</f>
        <v>7.3999999999999995</v>
      </c>
      <c r="AC43" s="1">
        <f>SUM(AC42:AC42)</f>
        <v>42</v>
      </c>
      <c r="AD43" s="1">
        <f>SUM(AD42:AD42)</f>
        <v>12</v>
      </c>
      <c r="AE43" s="1">
        <f>SUM(AE42:AE42)</f>
        <v>13</v>
      </c>
      <c r="AF43" s="1">
        <f>SUM(AF42:AF42)</f>
        <v>67</v>
      </c>
      <c r="AG43" s="16">
        <f t="shared" si="85"/>
        <v>66.666666666666671</v>
      </c>
      <c r="AH43" s="16">
        <f t="shared" ref="AH43" si="89">AD43*100/N43</f>
        <v>50</v>
      </c>
      <c r="AI43" s="16">
        <f t="shared" ref="AI43" si="90">AE43*100/O43</f>
        <v>100</v>
      </c>
      <c r="AJ43" s="16">
        <f t="shared" ref="AJ43" si="91">AF43*100/P43</f>
        <v>67</v>
      </c>
    </row>
    <row r="44" spans="1:36" x14ac:dyDescent="0.25">
      <c r="A44" s="1"/>
      <c r="B44" s="1"/>
      <c r="C44" s="1"/>
      <c r="D44" s="1">
        <f>SUM(A43,B43,C43)</f>
        <v>111</v>
      </c>
      <c r="E44" s="1"/>
      <c r="F44" s="1"/>
      <c r="G44" s="1"/>
      <c r="H44" s="1">
        <f>SUM(E43,F43,G43)</f>
        <v>0</v>
      </c>
      <c r="I44" s="1"/>
      <c r="J44" s="1"/>
      <c r="K44" s="1"/>
      <c r="L44" s="1">
        <f>SUM(I43,J43,K43)</f>
        <v>11</v>
      </c>
      <c r="M44" s="14">
        <f>SUM(M42:M42)</f>
        <v>63</v>
      </c>
      <c r="N44" s="14">
        <f>SUM(N42:N42)</f>
        <v>24</v>
      </c>
      <c r="O44" s="14">
        <f>SUM(O42:O42)</f>
        <v>13</v>
      </c>
      <c r="P44" s="14">
        <f>SUM(M43,N43,O43)</f>
        <v>100</v>
      </c>
      <c r="Q44" s="1"/>
      <c r="R44" s="1"/>
      <c r="S44" s="1"/>
      <c r="T44" s="16">
        <f>((P44-H44)*100/D44)</f>
        <v>90.090090090090087</v>
      </c>
      <c r="U44" s="1"/>
      <c r="V44" s="1"/>
      <c r="W44" s="1"/>
      <c r="X44" s="16">
        <f t="shared" ref="X44" si="92">(L44*100/D44)</f>
        <v>9.9099099099099099</v>
      </c>
      <c r="Y44" s="20"/>
      <c r="Z44" s="20"/>
      <c r="AA44" s="20"/>
      <c r="AB44" s="20">
        <f>AVERAGE(Y43:AA43)</f>
        <v>7.3999999999999995</v>
      </c>
      <c r="AC44" s="1"/>
      <c r="AD44" s="1"/>
      <c r="AE44" s="1"/>
      <c r="AF44" s="1">
        <f>SUM(AC43:AE43)</f>
        <v>67</v>
      </c>
      <c r="AG44" s="16"/>
      <c r="AH44" s="16"/>
      <c r="AI44" s="16"/>
      <c r="AJ44" s="16">
        <f>AF44*100/P44</f>
        <v>67</v>
      </c>
    </row>
    <row r="47" spans="1:36" ht="15.75" x14ac:dyDescent="0.25">
      <c r="A47" s="38" t="s">
        <v>53</v>
      </c>
      <c r="B47" s="38"/>
      <c r="C47" s="38"/>
      <c r="D47" s="38"/>
      <c r="E47" s="38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</row>
    <row r="48" spans="1:36" x14ac:dyDescent="0.25">
      <c r="A48" s="35" t="s">
        <v>0</v>
      </c>
      <c r="B48" s="36"/>
      <c r="C48" s="36"/>
      <c r="D48" s="37"/>
      <c r="E48" s="35" t="s">
        <v>1</v>
      </c>
      <c r="F48" s="36"/>
      <c r="G48" s="36"/>
      <c r="H48" s="37"/>
      <c r="I48" s="35" t="s">
        <v>2</v>
      </c>
      <c r="J48" s="36"/>
      <c r="K48" s="36"/>
      <c r="L48" s="37"/>
      <c r="M48" s="35" t="s">
        <v>3</v>
      </c>
      <c r="N48" s="36"/>
      <c r="O48" s="36"/>
      <c r="P48" s="37"/>
      <c r="Q48" s="35" t="s">
        <v>4</v>
      </c>
      <c r="R48" s="36"/>
      <c r="S48" s="36"/>
      <c r="T48" s="37"/>
      <c r="U48" s="35" t="s">
        <v>5</v>
      </c>
      <c r="V48" s="36"/>
      <c r="W48" s="36"/>
      <c r="X48" s="37"/>
      <c r="Y48" s="35" t="s">
        <v>6</v>
      </c>
      <c r="Z48" s="36"/>
      <c r="AA48" s="36"/>
      <c r="AB48" s="37"/>
      <c r="AC48" s="39" t="s">
        <v>7</v>
      </c>
      <c r="AD48" s="40"/>
      <c r="AE48" s="40"/>
      <c r="AF48" s="41"/>
      <c r="AG48" s="35" t="s">
        <v>8</v>
      </c>
      <c r="AH48" s="36"/>
      <c r="AI48" s="36"/>
      <c r="AJ48" s="37"/>
    </row>
    <row r="49" spans="1:36" x14ac:dyDescent="0.25">
      <c r="A49" s="6" t="s">
        <v>16</v>
      </c>
      <c r="B49" s="6" t="s">
        <v>17</v>
      </c>
      <c r="C49" s="6" t="s">
        <v>18</v>
      </c>
      <c r="D49" s="6" t="s">
        <v>9</v>
      </c>
      <c r="E49" s="6" t="s">
        <v>16</v>
      </c>
      <c r="F49" s="6" t="s">
        <v>17</v>
      </c>
      <c r="G49" s="6" t="s">
        <v>18</v>
      </c>
      <c r="H49" s="6" t="s">
        <v>9</v>
      </c>
      <c r="I49" s="6" t="s">
        <v>16</v>
      </c>
      <c r="J49" s="6" t="s">
        <v>17</v>
      </c>
      <c r="K49" s="6" t="s">
        <v>18</v>
      </c>
      <c r="L49" s="7" t="s">
        <v>9</v>
      </c>
      <c r="M49" s="6" t="s">
        <v>16</v>
      </c>
      <c r="N49" s="6" t="s">
        <v>17</v>
      </c>
      <c r="O49" s="6" t="s">
        <v>18</v>
      </c>
      <c r="P49" s="6" t="s">
        <v>9</v>
      </c>
      <c r="Q49" s="6" t="s">
        <v>16</v>
      </c>
      <c r="R49" s="6" t="s">
        <v>17</v>
      </c>
      <c r="S49" s="6" t="s">
        <v>18</v>
      </c>
      <c r="T49" s="8" t="s">
        <v>10</v>
      </c>
      <c r="U49" s="6" t="s">
        <v>16</v>
      </c>
      <c r="V49" s="6" t="s">
        <v>17</v>
      </c>
      <c r="W49" s="6" t="s">
        <v>18</v>
      </c>
      <c r="X49" s="7" t="s">
        <v>10</v>
      </c>
      <c r="Y49" s="6" t="s">
        <v>16</v>
      </c>
      <c r="Z49" s="6" t="s">
        <v>17</v>
      </c>
      <c r="AA49" s="6" t="s">
        <v>18</v>
      </c>
      <c r="AB49" s="9" t="s">
        <v>11</v>
      </c>
      <c r="AC49" s="6" t="s">
        <v>16</v>
      </c>
      <c r="AD49" s="6" t="s">
        <v>17</v>
      </c>
      <c r="AE49" s="6" t="s">
        <v>18</v>
      </c>
      <c r="AF49" s="10" t="s">
        <v>9</v>
      </c>
      <c r="AG49" s="6" t="s">
        <v>16</v>
      </c>
      <c r="AH49" s="6" t="s">
        <v>17</v>
      </c>
      <c r="AI49" s="6" t="s">
        <v>18</v>
      </c>
      <c r="AJ49" s="11" t="s">
        <v>10</v>
      </c>
    </row>
    <row r="50" spans="1:36" x14ac:dyDescent="0.25">
      <c r="A50" s="12">
        <v>113</v>
      </c>
      <c r="B50" s="12">
        <v>60</v>
      </c>
      <c r="C50" s="12">
        <v>23</v>
      </c>
      <c r="D50" s="1">
        <v>196</v>
      </c>
      <c r="E50" s="12">
        <v>0</v>
      </c>
      <c r="F50" s="12">
        <v>0</v>
      </c>
      <c r="G50" s="12">
        <v>0</v>
      </c>
      <c r="H50" s="1">
        <f>SUM(A50:C50)</f>
        <v>196</v>
      </c>
      <c r="I50" s="12">
        <v>13</v>
      </c>
      <c r="J50" s="12">
        <v>10</v>
      </c>
      <c r="K50" s="12">
        <v>0</v>
      </c>
      <c r="L50" s="1">
        <f>SUM(I50:K50)</f>
        <v>23</v>
      </c>
      <c r="M50" s="18">
        <f t="shared" ref="M50:M51" si="93">A50+E50-I50</f>
        <v>100</v>
      </c>
      <c r="N50" s="13">
        <f t="shared" ref="N50:N51" si="94">B50+F50-J50</f>
        <v>50</v>
      </c>
      <c r="O50" s="13">
        <f t="shared" ref="O50:O51" si="95">C50+G50-K50</f>
        <v>23</v>
      </c>
      <c r="P50" s="14">
        <v>173</v>
      </c>
      <c r="Q50" s="15">
        <f>((M50-E50)*100/A50)</f>
        <v>88.495575221238937</v>
      </c>
      <c r="R50" s="15">
        <f t="shared" ref="R50:R51" si="96">((N50-F50)*100/B50)</f>
        <v>83.333333333333329</v>
      </c>
      <c r="S50" s="15">
        <f t="shared" ref="S50:S51" si="97">((O50-G50)*100/C50)</f>
        <v>100</v>
      </c>
      <c r="T50" s="16">
        <f t="shared" ref="T50:T51" si="98">((P50-H50)*100/D50)</f>
        <v>-11.73469387755102</v>
      </c>
      <c r="U50" s="15">
        <f t="shared" ref="U50:U51" si="99">(I50*100/A50)</f>
        <v>11.504424778761061</v>
      </c>
      <c r="V50" s="15">
        <f t="shared" ref="V50:V51" si="100">(J50*100/B50)</f>
        <v>16.666666666666668</v>
      </c>
      <c r="W50" s="15">
        <f t="shared" ref="W50:W51" si="101">(K50*100/C50)</f>
        <v>0</v>
      </c>
      <c r="X50" s="19">
        <f>(L50*100/D50)</f>
        <v>11.73469387755102</v>
      </c>
      <c r="Y50" s="12">
        <v>7.5</v>
      </c>
      <c r="Z50" s="12">
        <v>7.4</v>
      </c>
      <c r="AA50" s="12">
        <v>7.6</v>
      </c>
      <c r="AB50" s="17">
        <f t="shared" ref="AB50" si="102">IF(COUNT(Y50:AA50)=0,"0",AVERAGE(Y50:AA50))</f>
        <v>7.5</v>
      </c>
      <c r="AC50" s="29">
        <v>62</v>
      </c>
      <c r="AD50" s="12">
        <v>32</v>
      </c>
      <c r="AE50" s="12">
        <v>15</v>
      </c>
      <c r="AF50" s="1">
        <v>103</v>
      </c>
      <c r="AG50" s="15">
        <f t="shared" ref="AG50:AG51" si="103">(AC50*100)/M50</f>
        <v>62</v>
      </c>
      <c r="AH50" s="15">
        <f>AD50*100/N50</f>
        <v>64</v>
      </c>
      <c r="AI50" s="15">
        <f>AE50*100/O50</f>
        <v>65.217391304347828</v>
      </c>
      <c r="AJ50" s="16">
        <f>AF50*100/P50</f>
        <v>59.537572254335259</v>
      </c>
    </row>
    <row r="51" spans="1:36" x14ac:dyDescent="0.25">
      <c r="A51" s="1">
        <f t="shared" ref="A51:H51" si="104">SUM(A50:A50)</f>
        <v>113</v>
      </c>
      <c r="B51" s="1">
        <f t="shared" si="104"/>
        <v>60</v>
      </c>
      <c r="C51" s="1">
        <f t="shared" si="104"/>
        <v>23</v>
      </c>
      <c r="D51" s="1">
        <f t="shared" si="104"/>
        <v>196</v>
      </c>
      <c r="E51" s="1">
        <f t="shared" si="104"/>
        <v>0</v>
      </c>
      <c r="F51" s="1">
        <f t="shared" si="104"/>
        <v>0</v>
      </c>
      <c r="G51" s="1">
        <f t="shared" si="104"/>
        <v>0</v>
      </c>
      <c r="H51" s="1">
        <f t="shared" si="104"/>
        <v>196</v>
      </c>
      <c r="I51" s="12">
        <v>13</v>
      </c>
      <c r="J51" s="12">
        <v>10</v>
      </c>
      <c r="K51" s="12">
        <v>0</v>
      </c>
      <c r="L51" s="1">
        <f>SUM(I51:K51)</f>
        <v>23</v>
      </c>
      <c r="M51" s="14">
        <f t="shared" si="93"/>
        <v>100</v>
      </c>
      <c r="N51" s="14">
        <f t="shared" si="94"/>
        <v>50</v>
      </c>
      <c r="O51" s="14">
        <f t="shared" si="95"/>
        <v>23</v>
      </c>
      <c r="P51" s="14">
        <f>SUM(P50:P50)</f>
        <v>173</v>
      </c>
      <c r="Q51" s="16">
        <f t="shared" ref="Q51" si="105">((M51-E51)*100/A51)</f>
        <v>88.495575221238937</v>
      </c>
      <c r="R51" s="16">
        <f t="shared" si="96"/>
        <v>83.333333333333329</v>
      </c>
      <c r="S51" s="16">
        <f t="shared" si="97"/>
        <v>100</v>
      </c>
      <c r="T51" s="16">
        <f t="shared" si="98"/>
        <v>-11.73469387755102</v>
      </c>
      <c r="U51" s="16">
        <f t="shared" si="99"/>
        <v>11.504424778761061</v>
      </c>
      <c r="V51" s="16">
        <f t="shared" si="100"/>
        <v>16.666666666666668</v>
      </c>
      <c r="W51" s="16">
        <f t="shared" si="101"/>
        <v>0</v>
      </c>
      <c r="X51" s="16">
        <f t="shared" ref="X51:X52" si="106">(L51*100/D51)</f>
        <v>11.73469387755102</v>
      </c>
      <c r="Y51" s="17">
        <f>IF(COUNT(Y50:Y50)=0,"0",AVERAGE(Y50:Y50))</f>
        <v>7.5</v>
      </c>
      <c r="Z51" s="17">
        <f>IF(COUNT(Z50:Z50)=0,"0",AVERAGE(Z50:Z50))</f>
        <v>7.4</v>
      </c>
      <c r="AA51" s="17">
        <f>IF(COUNT(AA50:AA50)=0,"0",AVERAGE(AA50:AA50))</f>
        <v>7.6</v>
      </c>
      <c r="AB51" s="17">
        <f>IF(COUNT(AB50:AB50)=0,"0",AVERAGE(AB50:AB50))</f>
        <v>7.5</v>
      </c>
      <c r="AC51" s="1">
        <f>SUM(AC50:AC50)</f>
        <v>62</v>
      </c>
      <c r="AD51" s="1">
        <f>SUM(AD50:AD50)</f>
        <v>32</v>
      </c>
      <c r="AE51" s="1">
        <f>SUM(AE50:AE50)</f>
        <v>15</v>
      </c>
      <c r="AF51" s="1">
        <f>SUM(AF50:AF50)</f>
        <v>103</v>
      </c>
      <c r="AG51" s="16">
        <f t="shared" si="103"/>
        <v>62</v>
      </c>
      <c r="AH51" s="16">
        <f t="shared" ref="AH51" si="107">AD51*100/N51</f>
        <v>64</v>
      </c>
      <c r="AI51" s="16">
        <f t="shared" ref="AI51" si="108">AE51*100/O51</f>
        <v>65.217391304347828</v>
      </c>
      <c r="AJ51" s="16">
        <f t="shared" ref="AJ51" si="109">AF51*100/P51</f>
        <v>59.537572254335259</v>
      </c>
    </row>
    <row r="52" spans="1:36" x14ac:dyDescent="0.25">
      <c r="A52" s="1"/>
      <c r="B52" s="1"/>
      <c r="C52" s="1"/>
      <c r="D52" s="1">
        <f>SUM(A51,B51,C51)</f>
        <v>196</v>
      </c>
      <c r="E52" s="1"/>
      <c r="F52" s="1"/>
      <c r="G52" s="1"/>
      <c r="H52" s="1">
        <f>SUM(E51,F51,G51)</f>
        <v>0</v>
      </c>
      <c r="I52" s="1"/>
      <c r="J52" s="1"/>
      <c r="K52" s="1"/>
      <c r="L52" s="1">
        <f>SUM(I51,J51,K51)</f>
        <v>23</v>
      </c>
      <c r="M52" s="14">
        <f>SUM(M50:M50)</f>
        <v>100</v>
      </c>
      <c r="N52" s="14">
        <f>SUM(N50:N50)</f>
        <v>50</v>
      </c>
      <c r="O52" s="14">
        <f>SUM(O50:O50)</f>
        <v>23</v>
      </c>
      <c r="P52" s="14">
        <f>SUM(M51,N51,O51)</f>
        <v>173</v>
      </c>
      <c r="Q52" s="1"/>
      <c r="R52" s="1"/>
      <c r="S52" s="1"/>
      <c r="T52" s="16">
        <f>((P52-H52)*100/D52)</f>
        <v>88.265306122448976</v>
      </c>
      <c r="U52" s="1"/>
      <c r="V52" s="1"/>
      <c r="W52" s="1"/>
      <c r="X52" s="16">
        <f t="shared" si="106"/>
        <v>11.73469387755102</v>
      </c>
      <c r="Y52" s="20"/>
      <c r="Z52" s="20"/>
      <c r="AA52" s="20"/>
      <c r="AB52" s="17">
        <f>IF(COUNT(Y51:AA51)=0,"0",AVERAGE(Y51:AA51))</f>
        <v>7.5</v>
      </c>
      <c r="AC52" s="1"/>
      <c r="AD52" s="1"/>
      <c r="AE52" s="1"/>
      <c r="AF52" s="1">
        <f>SUM(AF51:AF51)</f>
        <v>103</v>
      </c>
      <c r="AG52" s="16"/>
      <c r="AH52" s="16"/>
      <c r="AI52" s="16"/>
      <c r="AJ52" s="16">
        <f>AF52*100/P52</f>
        <v>59.537572254335259</v>
      </c>
    </row>
    <row r="55" spans="1:36" ht="15.75" x14ac:dyDescent="0.25">
      <c r="A55" s="38" t="s">
        <v>54</v>
      </c>
      <c r="B55" s="38"/>
      <c r="C55" s="38"/>
      <c r="D55" s="38"/>
      <c r="E55" s="38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</row>
    <row r="56" spans="1:36" x14ac:dyDescent="0.25">
      <c r="A56" s="35" t="s">
        <v>0</v>
      </c>
      <c r="B56" s="36"/>
      <c r="C56" s="36"/>
      <c r="D56" s="37"/>
      <c r="E56" s="35" t="s">
        <v>1</v>
      </c>
      <c r="F56" s="36"/>
      <c r="G56" s="36"/>
      <c r="H56" s="37"/>
      <c r="I56" s="35" t="s">
        <v>2</v>
      </c>
      <c r="J56" s="36"/>
      <c r="K56" s="36"/>
      <c r="L56" s="37"/>
      <c r="M56" s="35" t="s">
        <v>3</v>
      </c>
      <c r="N56" s="36"/>
      <c r="O56" s="36"/>
      <c r="P56" s="37"/>
      <c r="Q56" s="35" t="s">
        <v>4</v>
      </c>
      <c r="R56" s="36"/>
      <c r="S56" s="36"/>
      <c r="T56" s="37"/>
      <c r="U56" s="35" t="s">
        <v>5</v>
      </c>
      <c r="V56" s="36"/>
      <c r="W56" s="36"/>
      <c r="X56" s="37"/>
      <c r="Y56" s="35" t="s">
        <v>6</v>
      </c>
      <c r="Z56" s="36"/>
      <c r="AA56" s="36"/>
      <c r="AB56" s="37"/>
      <c r="AC56" s="39" t="s">
        <v>7</v>
      </c>
      <c r="AD56" s="40"/>
      <c r="AE56" s="40"/>
      <c r="AF56" s="41"/>
      <c r="AG56" s="35" t="s">
        <v>8</v>
      </c>
      <c r="AH56" s="36"/>
      <c r="AI56" s="36"/>
      <c r="AJ56" s="37"/>
    </row>
    <row r="57" spans="1:36" x14ac:dyDescent="0.25">
      <c r="A57" s="10" t="s">
        <v>13</v>
      </c>
      <c r="B57" s="10" t="s">
        <v>14</v>
      </c>
      <c r="C57" s="10" t="s">
        <v>15</v>
      </c>
      <c r="D57" s="10" t="s">
        <v>9</v>
      </c>
      <c r="E57" s="10" t="s">
        <v>13</v>
      </c>
      <c r="F57" s="10" t="s">
        <v>14</v>
      </c>
      <c r="G57" s="10" t="s">
        <v>15</v>
      </c>
      <c r="H57" s="10" t="s">
        <v>9</v>
      </c>
      <c r="I57" s="10" t="s">
        <v>13</v>
      </c>
      <c r="J57" s="10" t="s">
        <v>14</v>
      </c>
      <c r="K57" s="10" t="s">
        <v>15</v>
      </c>
      <c r="L57" s="21" t="s">
        <v>9</v>
      </c>
      <c r="M57" s="10" t="s">
        <v>13</v>
      </c>
      <c r="N57" s="10" t="s">
        <v>14</v>
      </c>
      <c r="O57" s="10" t="s">
        <v>15</v>
      </c>
      <c r="P57" s="10" t="s">
        <v>9</v>
      </c>
      <c r="Q57" s="10" t="s">
        <v>13</v>
      </c>
      <c r="R57" s="10" t="s">
        <v>14</v>
      </c>
      <c r="S57" s="10" t="s">
        <v>15</v>
      </c>
      <c r="T57" s="22" t="s">
        <v>10</v>
      </c>
      <c r="U57" s="10" t="s">
        <v>13</v>
      </c>
      <c r="V57" s="10" t="s">
        <v>14</v>
      </c>
      <c r="W57" s="10" t="s">
        <v>15</v>
      </c>
      <c r="X57" s="21" t="s">
        <v>10</v>
      </c>
      <c r="Y57" s="10" t="s">
        <v>13</v>
      </c>
      <c r="Z57" s="10" t="s">
        <v>14</v>
      </c>
      <c r="AA57" s="10" t="s">
        <v>15</v>
      </c>
      <c r="AB57" s="9" t="s">
        <v>11</v>
      </c>
      <c r="AC57" s="10" t="s">
        <v>13</v>
      </c>
      <c r="AD57" s="10" t="s">
        <v>14</v>
      </c>
      <c r="AE57" s="10" t="s">
        <v>15</v>
      </c>
      <c r="AF57" s="10" t="s">
        <v>9</v>
      </c>
      <c r="AG57" s="10" t="s">
        <v>13</v>
      </c>
      <c r="AH57" s="10" t="s">
        <v>14</v>
      </c>
      <c r="AI57" s="10" t="s">
        <v>15</v>
      </c>
      <c r="AJ57" s="11" t="s">
        <v>10</v>
      </c>
    </row>
    <row r="58" spans="1:36" x14ac:dyDescent="0.25">
      <c r="A58" s="12">
        <v>81</v>
      </c>
      <c r="B58" s="12">
        <v>48</v>
      </c>
      <c r="C58" s="12">
        <v>24</v>
      </c>
      <c r="D58" s="1">
        <f>SUM(A58:C58)</f>
        <v>153</v>
      </c>
      <c r="E58" s="12">
        <v>0</v>
      </c>
      <c r="F58" s="12">
        <v>0</v>
      </c>
      <c r="G58" s="12">
        <v>0</v>
      </c>
      <c r="H58" s="1">
        <f t="shared" ref="H58" si="110">SUM(E58:G58)</f>
        <v>0</v>
      </c>
      <c r="I58" s="12">
        <v>6</v>
      </c>
      <c r="J58" s="12">
        <v>1</v>
      </c>
      <c r="K58" s="12">
        <v>0</v>
      </c>
      <c r="L58" s="1">
        <f>SUM(I58:K58)</f>
        <v>7</v>
      </c>
      <c r="M58" s="18">
        <f t="shared" ref="M58:M59" si="111">A58+E58-I58</f>
        <v>75</v>
      </c>
      <c r="N58" s="13">
        <f t="shared" ref="N58:N59" si="112">B58+F58-J58</f>
        <v>47</v>
      </c>
      <c r="O58" s="13">
        <f t="shared" ref="O58:O59" si="113">C58+G58-K58</f>
        <v>24</v>
      </c>
      <c r="P58" s="14">
        <f t="shared" ref="P58" si="114">SUM(M58:O58)</f>
        <v>146</v>
      </c>
      <c r="Q58" s="15">
        <f>((M58-E58)*100/A58)</f>
        <v>92.592592592592595</v>
      </c>
      <c r="R58" s="15">
        <f t="shared" ref="R58:R59" si="115">((N58-F58)*100/B58)</f>
        <v>97.916666666666671</v>
      </c>
      <c r="S58" s="15">
        <f t="shared" ref="S58:S59" si="116">((O58-G58)*100/C58)</f>
        <v>100</v>
      </c>
      <c r="T58" s="16">
        <f>((P58-H58)*100/D58)</f>
        <v>95.424836601307192</v>
      </c>
      <c r="U58" s="15">
        <f t="shared" ref="U58:U59" si="117">(I58*100/A58)</f>
        <v>7.4074074074074074</v>
      </c>
      <c r="V58" s="15">
        <f t="shared" ref="V58:V59" si="118">(J58*100/B58)</f>
        <v>2.0833333333333335</v>
      </c>
      <c r="W58" s="15">
        <f t="shared" ref="W58:W59" si="119">(K58*100/C58)</f>
        <v>0</v>
      </c>
      <c r="X58" s="19">
        <f>(L58*100/D58)</f>
        <v>4.5751633986928102</v>
      </c>
      <c r="Y58" s="12">
        <v>7.4</v>
      </c>
      <c r="Z58" s="12">
        <v>7.2</v>
      </c>
      <c r="AA58" s="12">
        <v>7.1</v>
      </c>
      <c r="AB58" s="17">
        <f t="shared" ref="AB58" si="120">IF(COUNT(Y58:AA58)=0,"0",AVERAGE(Y58:AA58))</f>
        <v>7.2333333333333343</v>
      </c>
      <c r="AC58" s="29">
        <v>43</v>
      </c>
      <c r="AD58" s="12">
        <v>41</v>
      </c>
      <c r="AE58" s="12">
        <v>19</v>
      </c>
      <c r="AF58" s="1">
        <f t="shared" ref="AF58" si="121">SUM(AC58:AE58)</f>
        <v>103</v>
      </c>
      <c r="AG58" s="15">
        <f t="shared" ref="AG58:AG59" si="122">(AC58*100)/M58</f>
        <v>57.333333333333336</v>
      </c>
      <c r="AH58" s="15">
        <f>AD58*100/N58</f>
        <v>87.234042553191486</v>
      </c>
      <c r="AI58" s="15">
        <f>AE58*100/O58</f>
        <v>79.166666666666671</v>
      </c>
      <c r="AJ58" s="16">
        <f>AF58*100/P58</f>
        <v>70.547945205479451</v>
      </c>
    </row>
    <row r="59" spans="1:36" x14ac:dyDescent="0.25">
      <c r="A59" s="1">
        <f t="shared" ref="A59:I59" si="123">SUM(A58:A58)</f>
        <v>81</v>
      </c>
      <c r="B59" s="1">
        <f t="shared" si="123"/>
        <v>48</v>
      </c>
      <c r="C59" s="1">
        <f t="shared" si="123"/>
        <v>24</v>
      </c>
      <c r="D59" s="1">
        <f t="shared" si="123"/>
        <v>153</v>
      </c>
      <c r="E59" s="1">
        <f t="shared" si="123"/>
        <v>0</v>
      </c>
      <c r="F59" s="1">
        <f t="shared" si="123"/>
        <v>0</v>
      </c>
      <c r="G59" s="1">
        <f t="shared" si="123"/>
        <v>0</v>
      </c>
      <c r="H59" s="1">
        <f t="shared" si="123"/>
        <v>0</v>
      </c>
      <c r="I59" s="1">
        <f t="shared" si="123"/>
        <v>6</v>
      </c>
      <c r="J59" s="1"/>
      <c r="K59" s="1">
        <f t="shared" ref="K59:L59" si="124">SUM(K58:K58)</f>
        <v>0</v>
      </c>
      <c r="L59" s="1">
        <f t="shared" si="124"/>
        <v>7</v>
      </c>
      <c r="M59" s="14">
        <f t="shared" si="111"/>
        <v>75</v>
      </c>
      <c r="N59" s="14">
        <f t="shared" si="112"/>
        <v>48</v>
      </c>
      <c r="O59" s="14">
        <f t="shared" si="113"/>
        <v>24</v>
      </c>
      <c r="P59" s="14">
        <f>SUM(P58:P58)</f>
        <v>146</v>
      </c>
      <c r="Q59" s="16">
        <f t="shared" ref="Q59" si="125">((M59-E59)*100/A59)</f>
        <v>92.592592592592595</v>
      </c>
      <c r="R59" s="16">
        <f t="shared" si="115"/>
        <v>100</v>
      </c>
      <c r="S59" s="16">
        <f t="shared" si="116"/>
        <v>100</v>
      </c>
      <c r="T59" s="16">
        <f t="shared" ref="T59" si="126">((P59-H59)*100/D59)</f>
        <v>95.424836601307192</v>
      </c>
      <c r="U59" s="16">
        <f t="shared" si="117"/>
        <v>7.4074074074074074</v>
      </c>
      <c r="V59" s="16">
        <f t="shared" si="118"/>
        <v>0</v>
      </c>
      <c r="W59" s="16">
        <f t="shared" si="119"/>
        <v>0</v>
      </c>
      <c r="X59" s="16">
        <f t="shared" ref="X59:X60" si="127">(L59*100/D59)</f>
        <v>4.5751633986928102</v>
      </c>
      <c r="Y59" s="17">
        <f>IF(COUNT(Y58:Y58)=0,"0",AVERAGE(Y58:Y58))</f>
        <v>7.4</v>
      </c>
      <c r="Z59" s="17">
        <f>IF(COUNT(Z58:Z58)=0,"0",AVERAGE(Z58:Z58))</f>
        <v>7.2</v>
      </c>
      <c r="AA59" s="17">
        <f>IF(COUNT(AA58:AA58)=0,"0",AVERAGE(AA58:AA58))</f>
        <v>7.1</v>
      </c>
      <c r="AB59" s="17">
        <f>IF(COUNT(AB58:AB58)=0,"0",AVERAGE(AB58:AB58))</f>
        <v>7.2333333333333343</v>
      </c>
      <c r="AC59" s="1">
        <f>SUM(AC58:AC58)</f>
        <v>43</v>
      </c>
      <c r="AD59" s="1">
        <f>SUM(AD58:AD58)</f>
        <v>41</v>
      </c>
      <c r="AE59" s="1">
        <f>SUM(AE58:AE58)</f>
        <v>19</v>
      </c>
      <c r="AF59" s="1">
        <f>SUM(AF58:AF58)</f>
        <v>103</v>
      </c>
      <c r="AG59" s="16">
        <f t="shared" si="122"/>
        <v>57.333333333333336</v>
      </c>
      <c r="AH59" s="16">
        <f t="shared" ref="AH59" si="128">AD59*100/N59</f>
        <v>85.416666666666671</v>
      </c>
      <c r="AI59" s="16">
        <f t="shared" ref="AI59" si="129">AE59*100/O59</f>
        <v>79.166666666666671</v>
      </c>
      <c r="AJ59" s="16">
        <f t="shared" ref="AJ59" si="130">AF59*100/P59</f>
        <v>70.547945205479451</v>
      </c>
    </row>
    <row r="60" spans="1:36" x14ac:dyDescent="0.25">
      <c r="A60" s="1"/>
      <c r="B60" s="1"/>
      <c r="C60" s="1"/>
      <c r="D60" s="1">
        <f>SUM(A59,B59,C59)</f>
        <v>153</v>
      </c>
      <c r="E60" s="1"/>
      <c r="F60" s="1"/>
      <c r="G60" s="1"/>
      <c r="H60" s="1">
        <f>SUM(E59,F59,G59)</f>
        <v>0</v>
      </c>
      <c r="I60" s="1"/>
      <c r="J60" s="1"/>
      <c r="K60" s="1"/>
      <c r="L60" s="1">
        <f>SUM(I59,J59,K59)</f>
        <v>6</v>
      </c>
      <c r="M60" s="14">
        <f>SUM(M58:M58)</f>
        <v>75</v>
      </c>
      <c r="N60" s="14">
        <f>SUM(N58:N58)</f>
        <v>47</v>
      </c>
      <c r="O60" s="14">
        <f>SUM(O58:O58)</f>
        <v>24</v>
      </c>
      <c r="P60" s="14">
        <v>146</v>
      </c>
      <c r="Q60" s="1"/>
      <c r="R60" s="1"/>
      <c r="S60" s="1"/>
      <c r="T60" s="16">
        <f>((P60-H60)*100/D60)</f>
        <v>95.424836601307192</v>
      </c>
      <c r="U60" s="1"/>
      <c r="V60" s="1"/>
      <c r="W60" s="1"/>
      <c r="X60" s="16">
        <f t="shared" si="127"/>
        <v>3.9215686274509802</v>
      </c>
      <c r="Y60" s="20"/>
      <c r="Z60" s="20"/>
      <c r="AA60" s="20"/>
      <c r="AB60" s="17">
        <f>IF(COUNT(Y59:AA59)=0,"0",AVERAGE(Y59:AA59))</f>
        <v>7.2333333333333343</v>
      </c>
      <c r="AC60" s="1"/>
      <c r="AD60" s="1"/>
      <c r="AE60" s="1"/>
      <c r="AF60" s="1">
        <f>SUM(AC59:AE59)</f>
        <v>103</v>
      </c>
      <c r="AG60" s="16"/>
      <c r="AH60" s="16"/>
      <c r="AI60" s="16"/>
      <c r="AJ60" s="16">
        <f>AF60*100/P60</f>
        <v>70.547945205479451</v>
      </c>
    </row>
    <row r="63" spans="1:36" ht="15.75" x14ac:dyDescent="0.25">
      <c r="A63" s="38" t="s">
        <v>57</v>
      </c>
      <c r="B63" s="38"/>
      <c r="C63" s="38"/>
      <c r="D63" s="38"/>
      <c r="E63" s="38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</row>
    <row r="64" spans="1:36" x14ac:dyDescent="0.25">
      <c r="A64" s="35" t="s">
        <v>0</v>
      </c>
      <c r="B64" s="36"/>
      <c r="C64" s="36"/>
      <c r="D64" s="37"/>
      <c r="E64" s="35" t="s">
        <v>1</v>
      </c>
      <c r="F64" s="36"/>
      <c r="G64" s="36"/>
      <c r="H64" s="37"/>
      <c r="I64" s="35" t="s">
        <v>2</v>
      </c>
      <c r="J64" s="36"/>
      <c r="K64" s="36"/>
      <c r="L64" s="37"/>
      <c r="M64" s="35" t="s">
        <v>3</v>
      </c>
      <c r="N64" s="36"/>
      <c r="O64" s="36"/>
      <c r="P64" s="37"/>
      <c r="Q64" s="35" t="s">
        <v>4</v>
      </c>
      <c r="R64" s="36"/>
      <c r="S64" s="36"/>
      <c r="T64" s="37"/>
      <c r="U64" s="35" t="s">
        <v>5</v>
      </c>
      <c r="V64" s="36"/>
      <c r="W64" s="36"/>
      <c r="X64" s="37"/>
      <c r="Y64" s="35" t="s">
        <v>6</v>
      </c>
      <c r="Z64" s="36"/>
      <c r="AA64" s="36"/>
      <c r="AB64" s="37"/>
      <c r="AC64" s="39" t="s">
        <v>7</v>
      </c>
      <c r="AD64" s="40"/>
      <c r="AE64" s="40"/>
      <c r="AF64" s="41"/>
      <c r="AG64" s="35" t="s">
        <v>8</v>
      </c>
      <c r="AH64" s="36"/>
      <c r="AI64" s="36"/>
      <c r="AJ64" s="37"/>
    </row>
    <row r="65" spans="1:36" x14ac:dyDescent="0.25">
      <c r="A65" s="6" t="s">
        <v>16</v>
      </c>
      <c r="B65" s="6" t="s">
        <v>17</v>
      </c>
      <c r="C65" s="6" t="s">
        <v>18</v>
      </c>
      <c r="D65" s="6" t="s">
        <v>9</v>
      </c>
      <c r="E65" s="6" t="s">
        <v>16</v>
      </c>
      <c r="F65" s="6" t="s">
        <v>17</v>
      </c>
      <c r="G65" s="6" t="s">
        <v>18</v>
      </c>
      <c r="H65" s="6" t="s">
        <v>9</v>
      </c>
      <c r="I65" s="6" t="s">
        <v>16</v>
      </c>
      <c r="J65" s="6" t="s">
        <v>17</v>
      </c>
      <c r="K65" s="6" t="s">
        <v>18</v>
      </c>
      <c r="L65" s="7" t="s">
        <v>9</v>
      </c>
      <c r="M65" s="6" t="s">
        <v>16</v>
      </c>
      <c r="N65" s="6" t="s">
        <v>17</v>
      </c>
      <c r="O65" s="6" t="s">
        <v>18</v>
      </c>
      <c r="P65" s="6" t="s">
        <v>9</v>
      </c>
      <c r="Q65" s="6" t="s">
        <v>16</v>
      </c>
      <c r="R65" s="6" t="s">
        <v>17</v>
      </c>
      <c r="S65" s="6" t="s">
        <v>18</v>
      </c>
      <c r="T65" s="8" t="s">
        <v>10</v>
      </c>
      <c r="U65" s="6" t="s">
        <v>16</v>
      </c>
      <c r="V65" s="6" t="s">
        <v>17</v>
      </c>
      <c r="W65" s="6" t="s">
        <v>18</v>
      </c>
      <c r="X65" s="7" t="s">
        <v>10</v>
      </c>
      <c r="Y65" s="6" t="s">
        <v>16</v>
      </c>
      <c r="Z65" s="6" t="s">
        <v>17</v>
      </c>
      <c r="AA65" s="6" t="s">
        <v>18</v>
      </c>
      <c r="AB65" s="9" t="s">
        <v>11</v>
      </c>
      <c r="AC65" s="6" t="s">
        <v>16</v>
      </c>
      <c r="AD65" s="6" t="s">
        <v>17</v>
      </c>
      <c r="AE65" s="6" t="s">
        <v>18</v>
      </c>
      <c r="AF65" s="10" t="s">
        <v>9</v>
      </c>
      <c r="AG65" s="6" t="s">
        <v>16</v>
      </c>
      <c r="AH65" s="6" t="s">
        <v>17</v>
      </c>
      <c r="AI65" s="6" t="s">
        <v>18</v>
      </c>
      <c r="AJ65" s="11" t="s">
        <v>10</v>
      </c>
    </row>
    <row r="66" spans="1:36" x14ac:dyDescent="0.25">
      <c r="A66" s="12">
        <v>176</v>
      </c>
      <c r="B66" s="12">
        <v>71</v>
      </c>
      <c r="C66" s="12">
        <v>46</v>
      </c>
      <c r="D66" s="1">
        <v>293</v>
      </c>
      <c r="E66" s="12">
        <v>0</v>
      </c>
      <c r="F66" s="12">
        <v>0</v>
      </c>
      <c r="G66" s="12">
        <v>0</v>
      </c>
      <c r="H66" s="1">
        <f>SUM(A66:C66)</f>
        <v>293</v>
      </c>
      <c r="I66" s="12">
        <v>12</v>
      </c>
      <c r="J66" s="12">
        <v>19</v>
      </c>
      <c r="K66" s="12">
        <v>1</v>
      </c>
      <c r="L66" s="1">
        <f>SUM(I66:K66)</f>
        <v>32</v>
      </c>
      <c r="M66" s="18">
        <f t="shared" ref="M66:M67" si="131">A66+E66-I66</f>
        <v>164</v>
      </c>
      <c r="N66" s="13">
        <f t="shared" ref="N66:N67" si="132">B66+F66-J66</f>
        <v>52</v>
      </c>
      <c r="O66" s="13">
        <f t="shared" ref="O66:O67" si="133">C66+G66-K66</f>
        <v>45</v>
      </c>
      <c r="P66" s="14">
        <f t="shared" ref="P66" si="134">SUM(M66:O66)</f>
        <v>261</v>
      </c>
      <c r="Q66" s="15">
        <f t="shared" ref="Q66" si="135">((M66-E66)*100/A66)</f>
        <v>93.181818181818187</v>
      </c>
      <c r="R66" s="15">
        <f t="shared" ref="R66" si="136">((N66-F66)*100/B66)</f>
        <v>73.239436619718305</v>
      </c>
      <c r="S66" s="15">
        <f t="shared" ref="S66" si="137">((O66-G66)*100/C66)</f>
        <v>97.826086956521735</v>
      </c>
      <c r="T66" s="16">
        <f>((P66-H66)*100/D66)</f>
        <v>-10.921501706484642</v>
      </c>
      <c r="U66" s="15">
        <f t="shared" ref="U66:U67" si="138">(I66*100/A66)</f>
        <v>6.8181818181818183</v>
      </c>
      <c r="V66" s="15">
        <f t="shared" ref="V66:V67" si="139">(J66*100/B66)</f>
        <v>26.760563380281692</v>
      </c>
      <c r="W66" s="15">
        <f t="shared" ref="W66:W67" si="140">(K66*100/C66)</f>
        <v>2.1739130434782608</v>
      </c>
      <c r="X66" s="19">
        <f>(L66*100/D66)</f>
        <v>10.921501706484642</v>
      </c>
      <c r="Y66" s="12">
        <v>7.4</v>
      </c>
      <c r="Z66" s="12">
        <v>7.7</v>
      </c>
      <c r="AA66" s="12">
        <v>7.5</v>
      </c>
      <c r="AB66" s="17">
        <f t="shared" ref="AB66" si="141">IF(COUNT(Y66:AA66)=0,"0",AVERAGE(Y66:AA66))</f>
        <v>7.5333333333333341</v>
      </c>
      <c r="AC66" s="29">
        <v>94</v>
      </c>
      <c r="AD66" s="12">
        <v>28</v>
      </c>
      <c r="AE66" s="12">
        <v>36</v>
      </c>
      <c r="AF66" s="1">
        <v>103</v>
      </c>
      <c r="AG66" s="15">
        <f t="shared" ref="AG66:AG67" si="142">(AC66*100)/M66</f>
        <v>57.31707317073171</v>
      </c>
      <c r="AH66" s="15">
        <f>AD66*100/N66</f>
        <v>53.846153846153847</v>
      </c>
      <c r="AI66" s="15">
        <f>AE66*100/O66</f>
        <v>80</v>
      </c>
      <c r="AJ66" s="16">
        <f>AF66*100/P66</f>
        <v>39.463601532567047</v>
      </c>
    </row>
    <row r="67" spans="1:36" x14ac:dyDescent="0.25">
      <c r="A67" s="1">
        <f t="shared" ref="A67:H67" si="143">SUM(A66:A66)</f>
        <v>176</v>
      </c>
      <c r="B67" s="1">
        <f t="shared" si="143"/>
        <v>71</v>
      </c>
      <c r="C67" s="1">
        <f t="shared" si="143"/>
        <v>46</v>
      </c>
      <c r="D67" s="1">
        <f t="shared" si="143"/>
        <v>293</v>
      </c>
      <c r="E67" s="1">
        <f t="shared" si="143"/>
        <v>0</v>
      </c>
      <c r="F67" s="1">
        <f t="shared" si="143"/>
        <v>0</v>
      </c>
      <c r="G67" s="1">
        <f t="shared" si="143"/>
        <v>0</v>
      </c>
      <c r="H67" s="1">
        <f t="shared" si="143"/>
        <v>293</v>
      </c>
      <c r="I67" s="12">
        <v>12</v>
      </c>
      <c r="J67" s="12">
        <v>19</v>
      </c>
      <c r="K67" s="12">
        <v>1</v>
      </c>
      <c r="L67" s="1">
        <f>SUM(I67:K67)</f>
        <v>32</v>
      </c>
      <c r="M67" s="14">
        <f t="shared" si="131"/>
        <v>164</v>
      </c>
      <c r="N67" s="14">
        <f t="shared" si="132"/>
        <v>52</v>
      </c>
      <c r="O67" s="14">
        <f t="shared" si="133"/>
        <v>45</v>
      </c>
      <c r="P67" s="14">
        <f>SUM(P66:P66)</f>
        <v>261</v>
      </c>
      <c r="Q67" s="16">
        <f t="shared" ref="Q67" si="144">((M67-E67)*100/A67)</f>
        <v>93.181818181818187</v>
      </c>
      <c r="R67" s="16">
        <f t="shared" ref="R66:R67" si="145">((N67-F67)*100/B67)</f>
        <v>73.239436619718305</v>
      </c>
      <c r="S67" s="16">
        <f t="shared" ref="S66:S67" si="146">((O67-G67)*100/C67)</f>
        <v>97.826086956521735</v>
      </c>
      <c r="T67" s="16">
        <f t="shared" ref="T66:T67" si="147">((P67-H67)*100/D67)</f>
        <v>-10.921501706484642</v>
      </c>
      <c r="U67" s="16">
        <f t="shared" si="138"/>
        <v>6.8181818181818183</v>
      </c>
      <c r="V67" s="16">
        <f t="shared" si="139"/>
        <v>26.760563380281692</v>
      </c>
      <c r="W67" s="16">
        <f t="shared" si="140"/>
        <v>2.1739130434782608</v>
      </c>
      <c r="X67" s="16">
        <f t="shared" ref="X67:X68" si="148">(L67*100/D67)</f>
        <v>10.921501706484642</v>
      </c>
      <c r="Y67" s="17">
        <f>IF(COUNT(Y66:Y66)=0,"0",AVERAGE(Y66:Y66))</f>
        <v>7.4</v>
      </c>
      <c r="Z67" s="17">
        <f>IF(COUNT(Z66:Z66)=0,"0",AVERAGE(Z66:Z66))</f>
        <v>7.7</v>
      </c>
      <c r="AA67" s="17">
        <f>IF(COUNT(AA66:AA66)=0,"0",AVERAGE(AA66:AA66))</f>
        <v>7.5</v>
      </c>
      <c r="AB67" s="17">
        <f>IF(COUNT(AB66:AB66)=0,"0",AVERAGE(AB66:AB66))</f>
        <v>7.5333333333333341</v>
      </c>
      <c r="AC67" s="1">
        <f>SUM(AC66:AC66)</f>
        <v>94</v>
      </c>
      <c r="AD67" s="1">
        <f>SUM(AD66:AD66)</f>
        <v>28</v>
      </c>
      <c r="AE67" s="1">
        <f>SUM(AE66:AE66)</f>
        <v>36</v>
      </c>
      <c r="AF67" s="1">
        <f>SUM(AF66:AF66)</f>
        <v>103</v>
      </c>
      <c r="AG67" s="16">
        <f t="shared" si="142"/>
        <v>57.31707317073171</v>
      </c>
      <c r="AH67" s="16">
        <f t="shared" ref="AH67" si="149">AD67*100/N67</f>
        <v>53.846153846153847</v>
      </c>
      <c r="AI67" s="16">
        <f t="shared" ref="AI67" si="150">AE67*100/O67</f>
        <v>80</v>
      </c>
      <c r="AJ67" s="16">
        <f t="shared" ref="AJ67" si="151">AF67*100/P67</f>
        <v>39.463601532567047</v>
      </c>
    </row>
    <row r="68" spans="1:36" x14ac:dyDescent="0.25">
      <c r="A68" s="1"/>
      <c r="B68" s="1"/>
      <c r="C68" s="1"/>
      <c r="D68" s="1">
        <f>SUM(A67,B67,C67)</f>
        <v>293</v>
      </c>
      <c r="E68" s="1"/>
      <c r="F68" s="1"/>
      <c r="G68" s="1"/>
      <c r="H68" s="1">
        <f>SUM(E67,F67,G67)</f>
        <v>0</v>
      </c>
      <c r="I68" s="1"/>
      <c r="J68" s="1"/>
      <c r="K68" s="1"/>
      <c r="L68" s="1">
        <f>SUM(I67,J67,K67)</f>
        <v>32</v>
      </c>
      <c r="M68" s="14">
        <f>SUM(M66:M66)</f>
        <v>164</v>
      </c>
      <c r="N68" s="14">
        <f>SUM(N66:N66)</f>
        <v>52</v>
      </c>
      <c r="O68" s="14">
        <f>SUM(O66:O66)</f>
        <v>45</v>
      </c>
      <c r="P68" s="14">
        <f>SUM(M67,N67,O67)</f>
        <v>261</v>
      </c>
      <c r="Q68" s="1"/>
      <c r="R68" s="1"/>
      <c r="S68" s="1"/>
      <c r="T68" s="16">
        <f>((P68-H68)*100/D68)</f>
        <v>89.078498293515352</v>
      </c>
      <c r="U68" s="1"/>
      <c r="V68" s="1"/>
      <c r="W68" s="1"/>
      <c r="X68" s="16">
        <f t="shared" si="148"/>
        <v>10.921501706484642</v>
      </c>
      <c r="Y68" s="20"/>
      <c r="Z68" s="20"/>
      <c r="AA68" s="20"/>
      <c r="AB68" s="17">
        <f>IF(COUNT(Y67:AA67)=0,"0",AVERAGE(Y67:AA67))</f>
        <v>7.5333333333333341</v>
      </c>
      <c r="AC68" s="1"/>
      <c r="AD68" s="1"/>
      <c r="AE68" s="1"/>
      <c r="AF68" s="1">
        <f>SUM(AF67:AF67)</f>
        <v>103</v>
      </c>
      <c r="AG68" s="16"/>
      <c r="AH68" s="16"/>
      <c r="AI68" s="16"/>
      <c r="AJ68" s="16">
        <f>AF68*100/P68</f>
        <v>39.463601532567047</v>
      </c>
    </row>
  </sheetData>
  <protectedRanges>
    <protectedRange sqref="E8:G8 K8 E22:G22 K22 E36:G36 K36 K42 E50:G50 E58:G58 K58 K50:K51 E66:G66 K66:K67" name="Rango1_1_2_1_5"/>
    <protectedRange sqref="AA8 AA22 AA36 AA42 AA50 AA58 AA66" name="Rango6_1_2_2_5"/>
    <protectedRange sqref="AE8 AE22 AE36 AE42 AE50 AE58 AE66" name="Rango6_1_2_1_1_3"/>
    <protectedRange sqref="I8:J8 I22:J22 I36:J36 I42:J42 I58:J58 I50:J51 I66:J67" name="Rango1_1_2_1_1_3"/>
    <protectedRange sqref="Y8:Z8 Y22:Z22 Y36:Z36 Y42:Z42 Y50:Z50 Y58:Z58 Y66:Z66" name="Rango6_1_2_2_1_3"/>
    <protectedRange sqref="AC8:AD8 AC22:AD22 AC36:AD36 AC42:AD42 AC50:AD50 AC58:AD58 AC66:AD66" name="Rango6_1_2_1_1_1_3"/>
    <protectedRange sqref="I14:K14 E14:G14 I28:K28 E28:G28 E42:G42" name="Rango1_1_2_1_6"/>
    <protectedRange sqref="Y14:AA14 Y28:AA28" name="Rango6_1_2_2_6"/>
    <protectedRange sqref="AC14:AE14 AC28:AE28" name="Rango6_1_2_1_1_4"/>
  </protectedRanges>
  <mergeCells count="91">
    <mergeCell ref="Q64:T64"/>
    <mergeCell ref="U64:X64"/>
    <mergeCell ref="Y64:AB64"/>
    <mergeCell ref="AC64:AF64"/>
    <mergeCell ref="AG64:AJ64"/>
    <mergeCell ref="A63:E63"/>
    <mergeCell ref="A64:D64"/>
    <mergeCell ref="E64:H64"/>
    <mergeCell ref="I64:L64"/>
    <mergeCell ref="M64:P64"/>
    <mergeCell ref="Q56:T56"/>
    <mergeCell ref="U56:X56"/>
    <mergeCell ref="Y56:AB56"/>
    <mergeCell ref="AC56:AF56"/>
    <mergeCell ref="AG56:AJ56"/>
    <mergeCell ref="A55:E55"/>
    <mergeCell ref="A56:D56"/>
    <mergeCell ref="E56:H56"/>
    <mergeCell ref="I56:L56"/>
    <mergeCell ref="M56:P56"/>
    <mergeCell ref="Q40:T40"/>
    <mergeCell ref="U40:X40"/>
    <mergeCell ref="Y40:AB40"/>
    <mergeCell ref="AC40:AF40"/>
    <mergeCell ref="AG40:AJ40"/>
    <mergeCell ref="A39:E39"/>
    <mergeCell ref="A40:D40"/>
    <mergeCell ref="E40:H40"/>
    <mergeCell ref="I40:L40"/>
    <mergeCell ref="M40:P40"/>
    <mergeCell ref="Q34:T34"/>
    <mergeCell ref="U34:X34"/>
    <mergeCell ref="Y34:AB34"/>
    <mergeCell ref="AC34:AF34"/>
    <mergeCell ref="AG34:AJ34"/>
    <mergeCell ref="A33:E33"/>
    <mergeCell ref="A34:D34"/>
    <mergeCell ref="E34:H34"/>
    <mergeCell ref="I34:L34"/>
    <mergeCell ref="M34:P34"/>
    <mergeCell ref="A25:E25"/>
    <mergeCell ref="A26:D26"/>
    <mergeCell ref="E26:H26"/>
    <mergeCell ref="I26:L26"/>
    <mergeCell ref="M26:P26"/>
    <mergeCell ref="Q26:T26"/>
    <mergeCell ref="U26:X26"/>
    <mergeCell ref="Y12:AB12"/>
    <mergeCell ref="AC12:AF12"/>
    <mergeCell ref="AG12:AJ12"/>
    <mergeCell ref="Q20:T20"/>
    <mergeCell ref="U20:X20"/>
    <mergeCell ref="Y26:AB26"/>
    <mergeCell ref="AC26:AF26"/>
    <mergeCell ref="AG26:AJ26"/>
    <mergeCell ref="Y20:AB20"/>
    <mergeCell ref="AC20:AF20"/>
    <mergeCell ref="AG20:AJ20"/>
    <mergeCell ref="A19:E19"/>
    <mergeCell ref="A20:D20"/>
    <mergeCell ref="E20:H20"/>
    <mergeCell ref="I20:L20"/>
    <mergeCell ref="M20:P20"/>
    <mergeCell ref="Y6:AB6"/>
    <mergeCell ref="AC6:AF6"/>
    <mergeCell ref="AG6:AJ6"/>
    <mergeCell ref="A11:E11"/>
    <mergeCell ref="A12:D12"/>
    <mergeCell ref="E12:H12"/>
    <mergeCell ref="I12:L12"/>
    <mergeCell ref="M12:P12"/>
    <mergeCell ref="Q12:T12"/>
    <mergeCell ref="U12:X12"/>
    <mergeCell ref="A2:W2"/>
    <mergeCell ref="A5:E5"/>
    <mergeCell ref="A6:D6"/>
    <mergeCell ref="E6:H6"/>
    <mergeCell ref="I6:L6"/>
    <mergeCell ref="M6:P6"/>
    <mergeCell ref="Q6:T6"/>
    <mergeCell ref="U6:X6"/>
    <mergeCell ref="A47:E47"/>
    <mergeCell ref="A48:D48"/>
    <mergeCell ref="E48:H48"/>
    <mergeCell ref="I48:L48"/>
    <mergeCell ref="M48:P48"/>
    <mergeCell ref="Q48:T48"/>
    <mergeCell ref="U48:X48"/>
    <mergeCell ref="Y48:AB48"/>
    <mergeCell ref="AC48:AF48"/>
    <mergeCell ref="AG48:AJ48"/>
  </mergeCells>
  <printOptions horizontalCentered="1"/>
  <pageMargins left="0.19685039370078741" right="0.19685039370078741" top="0.74803149606299213" bottom="0.74803149606299213" header="0.31496062992125984" footer="0.31496062992125984"/>
  <pageSetup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opLeftCell="A40" zoomScaleNormal="100" workbookViewId="0">
      <selection activeCell="K57" sqref="K57"/>
    </sheetView>
  </sheetViews>
  <sheetFormatPr defaultColWidth="11.42578125" defaultRowHeight="15" x14ac:dyDescent="0.25"/>
  <cols>
    <col min="1" max="1" width="15.85546875" customWidth="1"/>
    <col min="2" max="2" width="6.5703125" bestFit="1" customWidth="1"/>
    <col min="3" max="24" width="5.7109375" customWidth="1"/>
  </cols>
  <sheetData>
    <row r="1" spans="1:17" ht="31.5" x14ac:dyDescent="0.5">
      <c r="A1" s="46" t="s">
        <v>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31.5" x14ac:dyDescent="0.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5"/>
      <c r="N2" s="5"/>
    </row>
    <row r="4" spans="1:17" x14ac:dyDescent="0.25">
      <c r="A4" t="s">
        <v>22</v>
      </c>
      <c r="B4" s="44" t="s">
        <v>29</v>
      </c>
      <c r="C4" s="44"/>
      <c r="D4" s="44" t="s">
        <v>38</v>
      </c>
      <c r="E4" s="44"/>
      <c r="F4" s="44" t="s">
        <v>46</v>
      </c>
      <c r="G4" s="44"/>
      <c r="H4" s="44" t="s">
        <v>51</v>
      </c>
      <c r="I4" s="44"/>
      <c r="J4" s="44" t="s">
        <v>56</v>
      </c>
      <c r="K4" s="44"/>
    </row>
    <row r="5" spans="1:17" ht="15.75" thickBot="1" x14ac:dyDescent="0.3">
      <c r="A5" t="s">
        <v>12</v>
      </c>
      <c r="B5" s="4">
        <v>1</v>
      </c>
      <c r="C5" s="4">
        <v>2</v>
      </c>
      <c r="D5" s="4">
        <v>1</v>
      </c>
      <c r="E5" s="4">
        <v>2</v>
      </c>
      <c r="F5" s="4">
        <v>1</v>
      </c>
      <c r="G5" s="4">
        <v>2</v>
      </c>
      <c r="H5" s="4">
        <v>1</v>
      </c>
      <c r="I5" s="4">
        <v>2</v>
      </c>
      <c r="J5" s="4">
        <v>1</v>
      </c>
      <c r="K5" s="4">
        <v>2</v>
      </c>
    </row>
    <row r="6" spans="1:17" ht="15.75" thickTop="1" x14ac:dyDescent="0.25">
      <c r="A6" t="s">
        <v>23</v>
      </c>
      <c r="B6" s="3">
        <v>57</v>
      </c>
      <c r="C6" s="3">
        <v>31</v>
      </c>
      <c r="D6" s="3">
        <v>79</v>
      </c>
      <c r="E6" s="3">
        <v>61</v>
      </c>
      <c r="F6" s="3">
        <v>145</v>
      </c>
      <c r="G6" s="3">
        <v>111</v>
      </c>
      <c r="H6" s="30">
        <v>196</v>
      </c>
      <c r="I6" s="30">
        <v>153</v>
      </c>
      <c r="J6" s="34">
        <v>293</v>
      </c>
      <c r="K6" s="34"/>
    </row>
    <row r="7" spans="1:17" x14ac:dyDescent="0.25">
      <c r="A7" t="s">
        <v>3</v>
      </c>
      <c r="B7" s="3">
        <v>52</v>
      </c>
      <c r="C7" s="3">
        <v>30</v>
      </c>
      <c r="D7" s="3">
        <v>71</v>
      </c>
      <c r="E7" s="3">
        <v>52</v>
      </c>
      <c r="F7" s="3">
        <v>129</v>
      </c>
      <c r="G7" s="3">
        <v>100</v>
      </c>
      <c r="H7" s="30">
        <v>173</v>
      </c>
      <c r="I7" s="30">
        <v>146</v>
      </c>
      <c r="J7" s="34">
        <v>261</v>
      </c>
      <c r="K7" s="34"/>
    </row>
    <row r="18" spans="1:11" x14ac:dyDescent="0.25">
      <c r="A18" t="s">
        <v>22</v>
      </c>
      <c r="B18" s="44" t="s">
        <v>29</v>
      </c>
      <c r="C18" s="44"/>
      <c r="D18" s="44" t="s">
        <v>38</v>
      </c>
      <c r="E18" s="44"/>
      <c r="F18" s="44" t="s">
        <v>46</v>
      </c>
      <c r="G18" s="44"/>
      <c r="H18" s="44" t="s">
        <v>51</v>
      </c>
      <c r="I18" s="44"/>
      <c r="J18" s="44" t="s">
        <v>56</v>
      </c>
      <c r="K18" s="44"/>
    </row>
    <row r="19" spans="1:11" ht="15.75" thickBot="1" x14ac:dyDescent="0.3">
      <c r="A19" t="s">
        <v>12</v>
      </c>
      <c r="B19" s="4">
        <v>1</v>
      </c>
      <c r="C19" s="4">
        <v>2</v>
      </c>
      <c r="D19" s="4">
        <v>1</v>
      </c>
      <c r="E19" s="4">
        <v>2</v>
      </c>
      <c r="F19" s="4">
        <v>1</v>
      </c>
      <c r="G19" s="4">
        <v>2</v>
      </c>
      <c r="H19" s="4">
        <v>1</v>
      </c>
      <c r="I19" s="4">
        <v>2</v>
      </c>
      <c r="J19" s="4">
        <v>1</v>
      </c>
      <c r="K19" s="4">
        <v>2</v>
      </c>
    </row>
    <row r="20" spans="1:11" ht="15.75" thickTop="1" x14ac:dyDescent="0.25">
      <c r="A20" t="s">
        <v>19</v>
      </c>
      <c r="B20" s="3">
        <v>91.23</v>
      </c>
      <c r="C20" s="3">
        <v>93.55</v>
      </c>
      <c r="D20" s="3">
        <v>89.87</v>
      </c>
      <c r="E20" s="3">
        <v>85.25</v>
      </c>
      <c r="F20" s="3">
        <v>88.97</v>
      </c>
      <c r="G20" s="3">
        <v>90.09</v>
      </c>
      <c r="H20" s="31">
        <v>88.27</v>
      </c>
      <c r="I20" s="31">
        <v>95.42</v>
      </c>
      <c r="J20" s="34">
        <v>95.31</v>
      </c>
      <c r="K20" s="34"/>
    </row>
    <row r="21" spans="1:11" x14ac:dyDescent="0.25">
      <c r="A21" t="s">
        <v>20</v>
      </c>
      <c r="B21" s="3">
        <v>8.77</v>
      </c>
      <c r="C21" s="3">
        <v>6.45</v>
      </c>
      <c r="D21" s="3">
        <v>10.130000000000001</v>
      </c>
      <c r="E21" s="3">
        <v>14.75</v>
      </c>
      <c r="F21" s="3">
        <v>11.03</v>
      </c>
      <c r="G21" s="3">
        <v>9.91</v>
      </c>
      <c r="H21" s="31">
        <v>11.73</v>
      </c>
      <c r="I21" s="31">
        <v>4.58</v>
      </c>
      <c r="J21" s="34">
        <v>9.3800000000000008</v>
      </c>
      <c r="K21" s="34"/>
    </row>
    <row r="34" spans="1:11" x14ac:dyDescent="0.25">
      <c r="A34" t="s">
        <v>22</v>
      </c>
      <c r="B34" s="44" t="s">
        <v>29</v>
      </c>
      <c r="C34" s="44"/>
      <c r="D34" s="44" t="s">
        <v>38</v>
      </c>
      <c r="E34" s="44"/>
      <c r="F34" s="44" t="s">
        <v>46</v>
      </c>
      <c r="G34" s="44"/>
      <c r="H34" s="44" t="s">
        <v>51</v>
      </c>
      <c r="I34" s="44"/>
      <c r="J34" s="44" t="s">
        <v>56</v>
      </c>
      <c r="K34" s="44"/>
    </row>
    <row r="35" spans="1:11" ht="15.75" thickBot="1" x14ac:dyDescent="0.3">
      <c r="A35" t="s">
        <v>12</v>
      </c>
      <c r="B35" s="4">
        <v>1</v>
      </c>
      <c r="C35" s="4">
        <v>2</v>
      </c>
      <c r="D35" s="4">
        <v>1</v>
      </c>
      <c r="E35" s="4">
        <v>2</v>
      </c>
      <c r="F35" s="4">
        <v>1</v>
      </c>
      <c r="G35" s="4">
        <v>2</v>
      </c>
      <c r="H35" s="4">
        <v>1</v>
      </c>
      <c r="I35" s="4">
        <v>2</v>
      </c>
      <c r="J35" s="4">
        <v>1</v>
      </c>
      <c r="K35" s="4">
        <v>2</v>
      </c>
    </row>
    <row r="36" spans="1:11" ht="15.75" thickTop="1" x14ac:dyDescent="0.25">
      <c r="A36" s="26" t="s">
        <v>6</v>
      </c>
      <c r="B36" s="3">
        <v>6.96</v>
      </c>
      <c r="C36" s="3">
        <v>7.4</v>
      </c>
      <c r="D36" s="3">
        <v>7.65</v>
      </c>
      <c r="E36" s="3">
        <v>7.45</v>
      </c>
      <c r="F36" s="3">
        <v>7.5</v>
      </c>
      <c r="G36" s="3">
        <v>7.4</v>
      </c>
      <c r="H36" s="31">
        <v>7.5</v>
      </c>
      <c r="I36" s="31">
        <v>7.1</v>
      </c>
      <c r="J36" s="34">
        <v>7.5</v>
      </c>
      <c r="K36" s="34"/>
    </row>
    <row r="37" spans="1:11" ht="23.25" x14ac:dyDescent="0.25">
      <c r="A37" s="27" t="s">
        <v>30</v>
      </c>
      <c r="B37" s="3">
        <v>22</v>
      </c>
      <c r="C37" s="3">
        <v>21</v>
      </c>
      <c r="D37" s="3">
        <v>36</v>
      </c>
      <c r="E37" s="3">
        <v>45</v>
      </c>
      <c r="F37" s="3">
        <v>76</v>
      </c>
      <c r="G37" s="3">
        <v>67</v>
      </c>
      <c r="H37" s="31">
        <v>103</v>
      </c>
      <c r="I37" s="31">
        <v>19</v>
      </c>
      <c r="J37" s="34">
        <v>103</v>
      </c>
      <c r="K37" s="34"/>
    </row>
    <row r="38" spans="1:11" x14ac:dyDescent="0.25">
      <c r="A38" s="26" t="s">
        <v>21</v>
      </c>
      <c r="B38" s="24">
        <v>42.31</v>
      </c>
      <c r="C38" s="2">
        <v>70</v>
      </c>
      <c r="D38" s="24">
        <v>57.99</v>
      </c>
      <c r="E38" s="2">
        <v>86.54</v>
      </c>
      <c r="F38" s="24">
        <v>58.91</v>
      </c>
      <c r="G38" s="2">
        <v>67</v>
      </c>
      <c r="H38" s="24">
        <v>59.54</v>
      </c>
      <c r="I38" s="2">
        <v>70.55</v>
      </c>
      <c r="J38" s="24">
        <v>39.46</v>
      </c>
      <c r="K38" s="2"/>
    </row>
    <row r="50" spans="1:11" x14ac:dyDescent="0.25">
      <c r="A50" t="s">
        <v>22</v>
      </c>
      <c r="B50" s="44" t="s">
        <v>29</v>
      </c>
      <c r="C50" s="44"/>
      <c r="D50" s="44" t="s">
        <v>38</v>
      </c>
      <c r="E50" s="44"/>
      <c r="F50" s="44" t="s">
        <v>46</v>
      </c>
      <c r="G50" s="44"/>
      <c r="H50" s="44" t="s">
        <v>51</v>
      </c>
      <c r="I50" s="44"/>
      <c r="J50" s="44" t="s">
        <v>56</v>
      </c>
      <c r="K50" s="44"/>
    </row>
    <row r="51" spans="1:11" ht="15.75" thickBot="1" x14ac:dyDescent="0.3">
      <c r="A51" t="s">
        <v>12</v>
      </c>
      <c r="B51" s="4">
        <v>1</v>
      </c>
      <c r="C51" s="4">
        <v>2</v>
      </c>
      <c r="D51" s="4">
        <v>1</v>
      </c>
      <c r="E51" s="4">
        <v>2</v>
      </c>
      <c r="F51" s="4">
        <v>1</v>
      </c>
      <c r="G51" s="4">
        <v>2</v>
      </c>
      <c r="H51" s="4">
        <v>1</v>
      </c>
      <c r="I51" s="4">
        <v>2</v>
      </c>
      <c r="J51" s="4">
        <v>1</v>
      </c>
      <c r="K51" s="4">
        <v>2</v>
      </c>
    </row>
    <row r="52" spans="1:11" ht="15.75" thickTop="1" x14ac:dyDescent="0.25">
      <c r="A52" t="s">
        <v>3</v>
      </c>
      <c r="B52" s="3">
        <v>52</v>
      </c>
      <c r="C52" s="3">
        <v>30</v>
      </c>
      <c r="D52" s="3">
        <v>71</v>
      </c>
      <c r="E52" s="3">
        <v>52</v>
      </c>
      <c r="F52" s="3">
        <v>129</v>
      </c>
      <c r="G52" s="3">
        <v>100</v>
      </c>
      <c r="H52" s="31">
        <v>173</v>
      </c>
      <c r="I52" s="31">
        <v>146</v>
      </c>
      <c r="J52" s="34">
        <v>261</v>
      </c>
      <c r="K52" s="34"/>
    </row>
    <row r="53" spans="1:11" x14ac:dyDescent="0.25">
      <c r="A53" t="s">
        <v>31</v>
      </c>
      <c r="B53" s="3">
        <f>B52-B37</f>
        <v>30</v>
      </c>
      <c r="C53" s="3">
        <f>C52-C37</f>
        <v>9</v>
      </c>
      <c r="D53" s="3">
        <f>D52-D37</f>
        <v>35</v>
      </c>
      <c r="E53" s="3">
        <f>E52-E37</f>
        <v>7</v>
      </c>
      <c r="F53" s="3">
        <v>53</v>
      </c>
      <c r="G53" s="3">
        <v>33</v>
      </c>
      <c r="H53" s="31">
        <v>70</v>
      </c>
      <c r="I53" s="31">
        <v>43</v>
      </c>
      <c r="J53" s="34">
        <v>158</v>
      </c>
      <c r="K53" s="34"/>
    </row>
    <row r="54" spans="1:11" x14ac:dyDescent="0.25">
      <c r="A54" t="s">
        <v>32</v>
      </c>
      <c r="B54" s="3">
        <f t="shared" ref="B54:C54" si="0">(B53*100)/B52</f>
        <v>57.692307692307693</v>
      </c>
      <c r="C54" s="3">
        <f t="shared" si="0"/>
        <v>30</v>
      </c>
      <c r="D54" s="3">
        <f t="shared" ref="D54:E54" si="1">(D53*100)/D52</f>
        <v>49.29577464788732</v>
      </c>
      <c r="E54" s="3">
        <f t="shared" si="1"/>
        <v>13.461538461538462</v>
      </c>
      <c r="F54" s="3">
        <v>41.09</v>
      </c>
      <c r="G54" s="3">
        <v>33</v>
      </c>
      <c r="H54" s="31">
        <v>40.46</v>
      </c>
      <c r="I54" s="31">
        <v>29.45</v>
      </c>
      <c r="J54" s="34">
        <v>39.46</v>
      </c>
      <c r="K54" s="34"/>
    </row>
  </sheetData>
  <mergeCells count="21">
    <mergeCell ref="J34:K34"/>
    <mergeCell ref="J50:K50"/>
    <mergeCell ref="A1:Q1"/>
    <mergeCell ref="B4:C4"/>
    <mergeCell ref="D4:E4"/>
    <mergeCell ref="B18:C18"/>
    <mergeCell ref="D18:E18"/>
    <mergeCell ref="F4:G4"/>
    <mergeCell ref="F18:G18"/>
    <mergeCell ref="H4:I4"/>
    <mergeCell ref="H18:I18"/>
    <mergeCell ref="J4:K4"/>
    <mergeCell ref="J18:K18"/>
    <mergeCell ref="H50:I50"/>
    <mergeCell ref="B34:C34"/>
    <mergeCell ref="D34:E34"/>
    <mergeCell ref="B50:C50"/>
    <mergeCell ref="D50:E50"/>
    <mergeCell ref="F34:G34"/>
    <mergeCell ref="F50:G50"/>
    <mergeCell ref="H34:I34"/>
  </mergeCells>
  <printOptions horizontalCentered="1" verticalCentered="1"/>
  <pageMargins left="0.70866141732283472" right="0.12" top="0.38" bottom="1.1200000000000001" header="0.31496062992125984" footer="1.3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Concentrado 2011-2018</vt:lpstr>
      <vt:lpstr>CONCENTRADOR MATU </vt:lpstr>
      <vt:lpstr>Concentrado 2011-2018 VESP</vt:lpstr>
      <vt:lpstr>CONCENTRADOR  VESP</vt:lpstr>
    </vt:vector>
  </TitlesOfParts>
  <Company>ARTN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Adriel Ricardo Torres Navarro</dc:creator>
  <cp:lastModifiedBy>Ale</cp:lastModifiedBy>
  <cp:lastPrinted>2017-03-14T00:52:59Z</cp:lastPrinted>
  <dcterms:created xsi:type="dcterms:W3CDTF">2010-06-21T18:38:15Z</dcterms:created>
  <dcterms:modified xsi:type="dcterms:W3CDTF">2018-01-25T19:05:45Z</dcterms:modified>
</cp:coreProperties>
</file>